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Školska godina 2021 2022\Udžbenici\za naručiti\"/>
    </mc:Choice>
  </mc:AlternateContent>
  <bookViews>
    <workbookView xWindow="0" yWindow="0" windowWidth="28800" windowHeight="12300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6" i="1" l="1"/>
  <c r="J116" i="1" s="1"/>
  <c r="N116" i="1" s="1"/>
  <c r="I117" i="1"/>
  <c r="J117" i="1" s="1"/>
  <c r="N117" i="1" s="1"/>
  <c r="O116" i="1"/>
  <c r="O117" i="1"/>
  <c r="M116" i="1"/>
  <c r="O50" i="1"/>
  <c r="O51" i="1"/>
  <c r="I50" i="1"/>
  <c r="J50" i="1" s="1"/>
  <c r="N50" i="1" s="1"/>
  <c r="I51" i="1"/>
  <c r="J51" i="1" s="1"/>
  <c r="N51" i="1" s="1"/>
  <c r="O12" i="1"/>
  <c r="I12" i="1"/>
  <c r="J12" i="1" s="1"/>
  <c r="N12" i="1" s="1"/>
  <c r="I54" i="1"/>
  <c r="M54" i="1" s="1"/>
  <c r="O63" i="1"/>
  <c r="I63" i="1"/>
  <c r="J63" i="1" s="1"/>
  <c r="N63" i="1" s="1"/>
  <c r="O62" i="1"/>
  <c r="I62" i="1"/>
  <c r="M62" i="1" s="1"/>
  <c r="O138" i="1"/>
  <c r="O139" i="1"/>
  <c r="O140" i="1"/>
  <c r="O141" i="1"/>
  <c r="I138" i="1"/>
  <c r="M138" i="1" s="1"/>
  <c r="I139" i="1"/>
  <c r="J139" i="1" s="1"/>
  <c r="N139" i="1" s="1"/>
  <c r="I140" i="1"/>
  <c r="M140" i="1" s="1"/>
  <c r="I141" i="1"/>
  <c r="M141" i="1" s="1"/>
  <c r="O125" i="1"/>
  <c r="O126" i="1"/>
  <c r="O127" i="1"/>
  <c r="O128" i="1"/>
  <c r="O129" i="1"/>
  <c r="I125" i="1"/>
  <c r="J125" i="1" s="1"/>
  <c r="N125" i="1" s="1"/>
  <c r="I126" i="1"/>
  <c r="J126" i="1" s="1"/>
  <c r="N126" i="1" s="1"/>
  <c r="I127" i="1"/>
  <c r="J127" i="1" s="1"/>
  <c r="N127" i="1" s="1"/>
  <c r="I128" i="1"/>
  <c r="J128" i="1" s="1"/>
  <c r="N128" i="1" s="1"/>
  <c r="O64" i="1"/>
  <c r="I64" i="1"/>
  <c r="J64" i="1" s="1"/>
  <c r="N64" i="1" s="1"/>
  <c r="O113" i="1"/>
  <c r="O114" i="1"/>
  <c r="O115" i="1"/>
  <c r="I112" i="1"/>
  <c r="M112" i="1" s="1"/>
  <c r="I113" i="1"/>
  <c r="M113" i="1" s="1"/>
  <c r="I114" i="1"/>
  <c r="J114" i="1" s="1"/>
  <c r="N114" i="1" s="1"/>
  <c r="I115" i="1"/>
  <c r="M115" i="1" s="1"/>
  <c r="O98" i="1"/>
  <c r="O99" i="1"/>
  <c r="O100" i="1"/>
  <c r="O101" i="1"/>
  <c r="O102" i="1"/>
  <c r="I98" i="1"/>
  <c r="M98" i="1" s="1"/>
  <c r="I99" i="1"/>
  <c r="M99" i="1" s="1"/>
  <c r="I100" i="1"/>
  <c r="M100" i="1" s="1"/>
  <c r="I101" i="1"/>
  <c r="J101" i="1" s="1"/>
  <c r="N101" i="1" s="1"/>
  <c r="I102" i="1"/>
  <c r="J102" i="1" s="1"/>
  <c r="N102" i="1" s="1"/>
  <c r="O83" i="1"/>
  <c r="O84" i="1"/>
  <c r="O85" i="1"/>
  <c r="O86" i="1"/>
  <c r="O87" i="1"/>
  <c r="I82" i="1"/>
  <c r="J82" i="1" s="1"/>
  <c r="N82" i="1" s="1"/>
  <c r="I83" i="1"/>
  <c r="J83" i="1" s="1"/>
  <c r="N83" i="1" s="1"/>
  <c r="I84" i="1"/>
  <c r="M84" i="1" s="1"/>
  <c r="I85" i="1"/>
  <c r="J85" i="1" s="1"/>
  <c r="N85" i="1" s="1"/>
  <c r="O65" i="1"/>
  <c r="I65" i="1"/>
  <c r="O55" i="1"/>
  <c r="O56" i="1"/>
  <c r="O57" i="1"/>
  <c r="O58" i="1"/>
  <c r="O59" i="1"/>
  <c r="O60" i="1"/>
  <c r="O61" i="1"/>
  <c r="O66" i="1"/>
  <c r="O67" i="1"/>
  <c r="O68" i="1"/>
  <c r="O69" i="1"/>
  <c r="O70" i="1"/>
  <c r="O71" i="1"/>
  <c r="O72" i="1"/>
  <c r="I55" i="1"/>
  <c r="M55" i="1" s="1"/>
  <c r="I56" i="1"/>
  <c r="M56" i="1" s="1"/>
  <c r="I57" i="1"/>
  <c r="J57" i="1" s="1"/>
  <c r="N57" i="1" s="1"/>
  <c r="I58" i="1"/>
  <c r="J58" i="1" s="1"/>
  <c r="N58" i="1" s="1"/>
  <c r="I59" i="1"/>
  <c r="M59" i="1" s="1"/>
  <c r="I60" i="1"/>
  <c r="M60" i="1" s="1"/>
  <c r="I61" i="1"/>
  <c r="J61" i="1" s="1"/>
  <c r="N61" i="1" s="1"/>
  <c r="I66" i="1"/>
  <c r="J66" i="1" s="1"/>
  <c r="N66" i="1" s="1"/>
  <c r="I67" i="1"/>
  <c r="M67" i="1" s="1"/>
  <c r="I68" i="1"/>
  <c r="M68" i="1" s="1"/>
  <c r="I69" i="1"/>
  <c r="J69" i="1" s="1"/>
  <c r="N69" i="1" s="1"/>
  <c r="I70" i="1"/>
  <c r="M70" i="1" s="1"/>
  <c r="I71" i="1"/>
  <c r="M71" i="1" s="1"/>
  <c r="I72" i="1"/>
  <c r="M72" i="1" s="1"/>
  <c r="O54" i="1"/>
  <c r="O48" i="1"/>
  <c r="O49" i="1"/>
  <c r="I47" i="1"/>
  <c r="J47" i="1" s="1"/>
  <c r="N47" i="1" s="1"/>
  <c r="I48" i="1"/>
  <c r="M48" i="1" s="1"/>
  <c r="I49" i="1"/>
  <c r="M49" i="1" s="1"/>
  <c r="O32" i="1"/>
  <c r="O33" i="1"/>
  <c r="O34" i="1"/>
  <c r="O35" i="1"/>
  <c r="O36" i="1"/>
  <c r="O37" i="1"/>
  <c r="O38" i="1"/>
  <c r="I32" i="1"/>
  <c r="J32" i="1" s="1"/>
  <c r="N32" i="1" s="1"/>
  <c r="I33" i="1"/>
  <c r="J33" i="1" s="1"/>
  <c r="N33" i="1" s="1"/>
  <c r="I34" i="1"/>
  <c r="J34" i="1" s="1"/>
  <c r="N34" i="1" s="1"/>
  <c r="I35" i="1"/>
  <c r="J35" i="1" s="1"/>
  <c r="N35" i="1" s="1"/>
  <c r="I36" i="1"/>
  <c r="J36" i="1" s="1"/>
  <c r="N36" i="1" s="1"/>
  <c r="I37" i="1"/>
  <c r="M37" i="1" s="1"/>
  <c r="I38" i="1"/>
  <c r="M38" i="1" s="1"/>
  <c r="O16" i="1"/>
  <c r="O17" i="1"/>
  <c r="O18" i="1"/>
  <c r="O19" i="1"/>
  <c r="O20" i="1"/>
  <c r="O21" i="1"/>
  <c r="O22" i="1"/>
  <c r="O23" i="1"/>
  <c r="I16" i="1"/>
  <c r="J16" i="1" s="1"/>
  <c r="N16" i="1" s="1"/>
  <c r="I17" i="1"/>
  <c r="M17" i="1" s="1"/>
  <c r="I18" i="1"/>
  <c r="M18" i="1" s="1"/>
  <c r="I19" i="1"/>
  <c r="J19" i="1" s="1"/>
  <c r="N19" i="1" s="1"/>
  <c r="I21" i="1"/>
  <c r="M21" i="1" s="1"/>
  <c r="I22" i="1"/>
  <c r="J22" i="1" s="1"/>
  <c r="N22" i="1" s="1"/>
  <c r="I23" i="1"/>
  <c r="M23" i="1" s="1"/>
  <c r="O6" i="1"/>
  <c r="O7" i="1"/>
  <c r="O8" i="1"/>
  <c r="O9" i="1"/>
  <c r="O10" i="1"/>
  <c r="O11" i="1"/>
  <c r="I6" i="1"/>
  <c r="J6" i="1" s="1"/>
  <c r="N6" i="1" s="1"/>
  <c r="I7" i="1"/>
  <c r="M7" i="1" s="1"/>
  <c r="I8" i="1"/>
  <c r="M8" i="1" s="1"/>
  <c r="I9" i="1"/>
  <c r="J9" i="1" s="1"/>
  <c r="N9" i="1" s="1"/>
  <c r="I10" i="1"/>
  <c r="M10" i="1" s="1"/>
  <c r="I11" i="1"/>
  <c r="M11" i="1" s="1"/>
  <c r="I5" i="1"/>
  <c r="J5" i="1" s="1"/>
  <c r="N5" i="1" s="1"/>
  <c r="O135" i="1"/>
  <c r="I135" i="1"/>
  <c r="M135" i="1" s="1"/>
  <c r="O130" i="1"/>
  <c r="I130" i="1"/>
  <c r="J130" i="1" s="1"/>
  <c r="N130" i="1" s="1"/>
  <c r="O103" i="1"/>
  <c r="I103" i="1"/>
  <c r="M103" i="1" s="1"/>
  <c r="I86" i="1"/>
  <c r="M86" i="1" s="1"/>
  <c r="I26" i="1"/>
  <c r="J26" i="1" s="1"/>
  <c r="N26" i="1" s="1"/>
  <c r="I27" i="1"/>
  <c r="J27" i="1" s="1"/>
  <c r="N27" i="1" s="1"/>
  <c r="O88" i="1"/>
  <c r="I88" i="1"/>
  <c r="O111" i="1"/>
  <c r="O112" i="1"/>
  <c r="I111" i="1"/>
  <c r="M111" i="1" s="1"/>
  <c r="I76" i="1"/>
  <c r="M76" i="1" s="1"/>
  <c r="I77" i="1"/>
  <c r="J77" i="1" s="1"/>
  <c r="N77" i="1" s="1"/>
  <c r="I78" i="1"/>
  <c r="J78" i="1" s="1"/>
  <c r="N78" i="1" s="1"/>
  <c r="I79" i="1"/>
  <c r="J79" i="1" s="1"/>
  <c r="N79" i="1" s="1"/>
  <c r="I80" i="1"/>
  <c r="M80" i="1" s="1"/>
  <c r="I81" i="1"/>
  <c r="J81" i="1" s="1"/>
  <c r="N81" i="1" s="1"/>
  <c r="I87" i="1"/>
  <c r="J87" i="1" s="1"/>
  <c r="N87" i="1" s="1"/>
  <c r="I89" i="1"/>
  <c r="J89" i="1" s="1"/>
  <c r="N89" i="1" s="1"/>
  <c r="I90" i="1"/>
  <c r="J90" i="1" s="1"/>
  <c r="N90" i="1" s="1"/>
  <c r="I91" i="1"/>
  <c r="J91" i="1" s="1"/>
  <c r="N91" i="1" s="1"/>
  <c r="I92" i="1"/>
  <c r="J92" i="1" s="1"/>
  <c r="N92" i="1" s="1"/>
  <c r="I93" i="1"/>
  <c r="J93" i="1" s="1"/>
  <c r="N93" i="1" s="1"/>
  <c r="I97" i="1"/>
  <c r="J97" i="1" s="1"/>
  <c r="N97" i="1" s="1"/>
  <c r="I107" i="1"/>
  <c r="J107" i="1" s="1"/>
  <c r="N107" i="1" s="1"/>
  <c r="I109" i="1"/>
  <c r="J109" i="1" s="1"/>
  <c r="N109" i="1" s="1"/>
  <c r="I121" i="1"/>
  <c r="J121" i="1" s="1"/>
  <c r="N121" i="1" s="1"/>
  <c r="I122" i="1"/>
  <c r="J122" i="1" s="1"/>
  <c r="N122" i="1" s="1"/>
  <c r="I123" i="1"/>
  <c r="J123" i="1" s="1"/>
  <c r="N123" i="1" s="1"/>
  <c r="I124" i="1"/>
  <c r="J124" i="1" s="1"/>
  <c r="N124" i="1" s="1"/>
  <c r="I129" i="1"/>
  <c r="J129" i="1" s="1"/>
  <c r="N129" i="1" s="1"/>
  <c r="I131" i="1"/>
  <c r="M131" i="1" s="1"/>
  <c r="I132" i="1"/>
  <c r="J132" i="1" s="1"/>
  <c r="N132" i="1" s="1"/>
  <c r="I133" i="1"/>
  <c r="J133" i="1" s="1"/>
  <c r="N133" i="1" s="1"/>
  <c r="I134" i="1"/>
  <c r="J134" i="1" s="1"/>
  <c r="N134" i="1" s="1"/>
  <c r="I136" i="1"/>
  <c r="J136" i="1" s="1"/>
  <c r="N136" i="1" s="1"/>
  <c r="I137" i="1"/>
  <c r="J137" i="1" s="1"/>
  <c r="N137" i="1" s="1"/>
  <c r="I120" i="1"/>
  <c r="J120" i="1" s="1"/>
  <c r="N120" i="1" s="1"/>
  <c r="I96" i="1"/>
  <c r="J96" i="1" s="1"/>
  <c r="N96" i="1" s="1"/>
  <c r="I75" i="1"/>
  <c r="J75" i="1" s="1"/>
  <c r="N75" i="1" s="1"/>
  <c r="I43" i="1"/>
  <c r="J43" i="1" s="1"/>
  <c r="N43" i="1" s="1"/>
  <c r="I44" i="1"/>
  <c r="J44" i="1" s="1"/>
  <c r="N44" i="1" s="1"/>
  <c r="I45" i="1"/>
  <c r="J45" i="1" s="1"/>
  <c r="N45" i="1" s="1"/>
  <c r="I46" i="1"/>
  <c r="J46" i="1" s="1"/>
  <c r="N46" i="1" s="1"/>
  <c r="I42" i="1"/>
  <c r="J42" i="1" s="1"/>
  <c r="N42" i="1" s="1"/>
  <c r="I28" i="1"/>
  <c r="J28" i="1" s="1"/>
  <c r="N28" i="1" s="1"/>
  <c r="I29" i="1"/>
  <c r="J29" i="1" s="1"/>
  <c r="N29" i="1" s="1"/>
  <c r="I30" i="1"/>
  <c r="M30" i="1" s="1"/>
  <c r="I31" i="1"/>
  <c r="J31" i="1" s="1"/>
  <c r="N31" i="1" s="1"/>
  <c r="I15" i="1"/>
  <c r="J15" i="1" s="1"/>
  <c r="N15" i="1" s="1"/>
  <c r="M12" i="1"/>
  <c r="M128" i="1"/>
  <c r="M139" i="1"/>
  <c r="J138" i="1"/>
  <c r="N138" i="1" s="1"/>
  <c r="J100" i="1"/>
  <c r="N100" i="1" s="1"/>
  <c r="J99" i="1"/>
  <c r="N99" i="1" s="1"/>
  <c r="M114" i="1"/>
  <c r="M65" i="1"/>
  <c r="J65" i="1"/>
  <c r="N65" i="1" s="1"/>
  <c r="J68" i="1"/>
  <c r="N68" i="1" s="1"/>
  <c r="J60" i="1"/>
  <c r="N60" i="1" s="1"/>
  <c r="M66" i="1"/>
  <c r="M6" i="1"/>
  <c r="M22" i="1"/>
  <c r="J20" i="1"/>
  <c r="N20" i="1" s="1"/>
  <c r="M34" i="1"/>
  <c r="J38" i="1"/>
  <c r="N38" i="1" s="1"/>
  <c r="J135" i="1"/>
  <c r="N135" i="1" s="1"/>
  <c r="M88" i="1"/>
  <c r="J88" i="1"/>
  <c r="N88" i="1" s="1"/>
  <c r="O96" i="1"/>
  <c r="O121" i="1"/>
  <c r="O122" i="1"/>
  <c r="O123" i="1"/>
  <c r="O124" i="1"/>
  <c r="O131" i="1"/>
  <c r="O132" i="1"/>
  <c r="O133" i="1"/>
  <c r="O134" i="1"/>
  <c r="O136" i="1"/>
  <c r="O137" i="1"/>
  <c r="O120" i="1"/>
  <c r="O97" i="1"/>
  <c r="O107" i="1"/>
  <c r="O109" i="1"/>
  <c r="O76" i="1"/>
  <c r="O77" i="1"/>
  <c r="O78" i="1"/>
  <c r="O79" i="1"/>
  <c r="O80" i="1"/>
  <c r="O81" i="1"/>
  <c r="O82" i="1"/>
  <c r="O89" i="1"/>
  <c r="O90" i="1"/>
  <c r="O91" i="1"/>
  <c r="O92" i="1"/>
  <c r="O93" i="1"/>
  <c r="O75" i="1"/>
  <c r="O43" i="1"/>
  <c r="O44" i="1"/>
  <c r="O45" i="1"/>
  <c r="O46" i="1"/>
  <c r="O47" i="1"/>
  <c r="O42" i="1"/>
  <c r="O27" i="1"/>
  <c r="O28" i="1"/>
  <c r="O29" i="1"/>
  <c r="O30" i="1"/>
  <c r="O31" i="1"/>
  <c r="O26" i="1"/>
  <c r="O15" i="1"/>
  <c r="O5" i="1"/>
  <c r="M122" i="1"/>
  <c r="M75" i="1"/>
  <c r="M102" i="1" l="1"/>
  <c r="M26" i="1"/>
  <c r="M47" i="1"/>
  <c r="J56" i="1"/>
  <c r="N56" i="1" s="1"/>
  <c r="J113" i="1"/>
  <c r="N113" i="1" s="1"/>
  <c r="J98" i="1"/>
  <c r="N98" i="1" s="1"/>
  <c r="M125" i="1"/>
  <c r="M63" i="1"/>
  <c r="J112" i="1"/>
  <c r="N112" i="1" s="1"/>
  <c r="M44" i="1"/>
  <c r="M27" i="1"/>
  <c r="M57" i="1"/>
  <c r="J72" i="1"/>
  <c r="N72" i="1" s="1"/>
  <c r="J84" i="1"/>
  <c r="N84" i="1" s="1"/>
  <c r="M15" i="1"/>
  <c r="M5" i="1"/>
  <c r="M29" i="1"/>
  <c r="J7" i="1"/>
  <c r="N7" i="1" s="1"/>
  <c r="J37" i="1"/>
  <c r="N37" i="1" s="1"/>
  <c r="M79" i="1"/>
  <c r="M46" i="1"/>
  <c r="M93" i="1"/>
  <c r="J18" i="1"/>
  <c r="N18" i="1" s="1"/>
  <c r="M133" i="1"/>
  <c r="M43" i="1"/>
  <c r="J111" i="1"/>
  <c r="N111" i="1" s="1"/>
  <c r="M33" i="1"/>
  <c r="J23" i="1"/>
  <c r="N23" i="1" s="1"/>
  <c r="J55" i="1"/>
  <c r="N55" i="1" s="1"/>
  <c r="J59" i="1"/>
  <c r="N59" i="1" s="1"/>
  <c r="J67" i="1"/>
  <c r="N67" i="1" s="1"/>
  <c r="J71" i="1"/>
  <c r="N71" i="1" s="1"/>
  <c r="J131" i="1"/>
  <c r="N131" i="1" s="1"/>
  <c r="M129" i="1"/>
  <c r="M137" i="1"/>
  <c r="J30" i="1"/>
  <c r="N30" i="1" s="1"/>
  <c r="N39" i="1" s="1"/>
  <c r="M87" i="1"/>
  <c r="M32" i="1"/>
  <c r="O94" i="1"/>
  <c r="O142" i="1"/>
  <c r="J10" i="1"/>
  <c r="N10" i="1" s="1"/>
  <c r="M69" i="1"/>
  <c r="M109" i="1"/>
  <c r="J17" i="1"/>
  <c r="N17" i="1" s="1"/>
  <c r="M107" i="1"/>
  <c r="J103" i="1"/>
  <c r="N103" i="1" s="1"/>
  <c r="M97" i="1"/>
  <c r="J49" i="1"/>
  <c r="N49" i="1" s="1"/>
  <c r="J11" i="1"/>
  <c r="N11" i="1" s="1"/>
  <c r="M58" i="1"/>
  <c r="J70" i="1"/>
  <c r="N70" i="1" s="1"/>
  <c r="M126" i="1"/>
  <c r="J62" i="1"/>
  <c r="N62" i="1" s="1"/>
  <c r="M81" i="1"/>
  <c r="M136" i="1"/>
  <c r="M96" i="1"/>
  <c r="M90" i="1"/>
  <c r="M89" i="1"/>
  <c r="M132" i="1"/>
  <c r="M123" i="1"/>
  <c r="M31" i="1"/>
  <c r="O39" i="1"/>
  <c r="O52" i="1"/>
  <c r="M124" i="1"/>
  <c r="M61" i="1"/>
  <c r="M64" i="1"/>
  <c r="J86" i="1"/>
  <c r="N86" i="1" s="1"/>
  <c r="O118" i="1"/>
  <c r="O13" i="1"/>
  <c r="M134" i="1"/>
  <c r="O24" i="1"/>
  <c r="M28" i="1"/>
  <c r="M120" i="1"/>
  <c r="M42" i="1"/>
  <c r="M121" i="1"/>
  <c r="M77" i="1"/>
  <c r="M92" i="1"/>
  <c r="M82" i="1"/>
  <c r="J21" i="1"/>
  <c r="N21" i="1" s="1"/>
  <c r="J8" i="1"/>
  <c r="N8" i="1" s="1"/>
  <c r="J115" i="1"/>
  <c r="N115" i="1" s="1"/>
  <c r="N118" i="1" s="1"/>
  <c r="J140" i="1"/>
  <c r="N140" i="1" s="1"/>
  <c r="M45" i="1"/>
  <c r="M91" i="1"/>
  <c r="M78" i="1"/>
  <c r="M35" i="1"/>
  <c r="M101" i="1"/>
  <c r="O73" i="1"/>
  <c r="M50" i="1"/>
  <c r="M130" i="1"/>
  <c r="J54" i="1"/>
  <c r="N54" i="1" s="1"/>
  <c r="M16" i="1"/>
  <c r="M19" i="1"/>
  <c r="M9" i="1"/>
  <c r="M127" i="1"/>
  <c r="J80" i="1"/>
  <c r="N80" i="1" s="1"/>
  <c r="J76" i="1"/>
  <c r="N76" i="1" s="1"/>
  <c r="M85" i="1"/>
  <c r="M83" i="1"/>
  <c r="M51" i="1"/>
  <c r="M117" i="1"/>
  <c r="J48" i="1"/>
  <c r="N48" i="1" s="1"/>
  <c r="J141" i="1"/>
  <c r="N141" i="1" s="1"/>
  <c r="M13" i="1" l="1"/>
  <c r="N142" i="1"/>
  <c r="M118" i="1"/>
  <c r="N94" i="1"/>
  <c r="N13" i="1"/>
  <c r="M73" i="1"/>
  <c r="N24" i="1"/>
  <c r="N73" i="1"/>
  <c r="N52" i="1"/>
  <c r="M39" i="1"/>
  <c r="M52" i="1"/>
  <c r="M24" i="1"/>
  <c r="M94" i="1"/>
  <c r="M142" i="1"/>
</calcChain>
</file>

<file path=xl/sharedStrings.xml><?xml version="1.0" encoding="utf-8"?>
<sst xmlns="http://schemas.openxmlformats.org/spreadsheetml/2006/main" count="551" uniqueCount="243">
  <si>
    <t>Popis udžbenika za narudžbu za školsku godinu 2022./2023.</t>
  </si>
  <si>
    <t>OSNOVNA ŠKOLA ZLATAR BISTRICA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</si>
  <si>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</si>
  <si>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</si>
  <si>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</si>
  <si>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</si>
  <si>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</si>
  <si>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</si>
  <si>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</si>
  <si>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Jedinična cijena bez PDV-a</t>
  </si>
  <si>
    <t>PDV</t>
  </si>
  <si>
    <t>Jedinična cijena s PDV-om</t>
  </si>
  <si>
    <t>Količina (kom)</t>
  </si>
  <si>
    <t>Ukupna cijena bez PDV-a</t>
  </si>
  <si>
    <t>Ukupna cijena s PDV-om</t>
  </si>
  <si>
    <t>1.RAZRED</t>
  </si>
  <si>
    <t>ČITAM I PIŠEM 1, HRVATSKA POČETNICA : radni udžbenik za prvi razred osnovne škole</t>
  </si>
  <si>
    <t>Dunja Pavličević-Franić, Vladimira Velički, Katarina Aladrović Slovaček, Vlatka Domišljanović</t>
  </si>
  <si>
    <t>radni udžbenik</t>
  </si>
  <si>
    <t>Alfa</t>
  </si>
  <si>
    <t>ČITAM I PIŠEM 1, HRVATSKA ČITANČICA : radna čitanka za prvi razred osnovne škole</t>
  </si>
  <si>
    <t>OTKRIVAMO MATEMATIKU 1, PRVI DIO : radni udžbenik iz matematike za prvi razred osnovne škole</t>
  </si>
  <si>
    <t>Dubraka Glasnović Gracin, Gabriela Žokalj, Tanja Soucie</t>
  </si>
  <si>
    <t>OTKRIVAMO MATEMATIKU 1, DRUGI DIO : radni udžbenik iz matematike za prvi razred osnovne škole</t>
  </si>
  <si>
    <t>PRIRODA, DRUŠTVO I JA 1 : radni udžbenik iz prirode i društva za prvi razred osnovne škole</t>
  </si>
  <si>
    <t>Mila Bulić, Gordana Kralj, Lidija Križanić, Karmen Hlad, Andreja Kovač, Andreja Kosorčić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</si>
  <si>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</si>
  <si>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</si>
  <si>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udžbenik</t>
  </si>
  <si>
    <t>Školska knjiga</t>
  </si>
  <si>
    <t>U BOŽJOJ LJUBAVI</t>
  </si>
  <si>
    <t>Josip Šimunović, Tihana Petković, Suzana Lipovac</t>
  </si>
  <si>
    <t>GK</t>
  </si>
  <si>
    <t>GUT GEMACHT 1, radni udžbenik njem. jezika, prva godina učenja</t>
  </si>
  <si>
    <t>Lea Jambrek Topić, Elizabeta Šnajder</t>
  </si>
  <si>
    <t>UKUPNO</t>
  </si>
  <si>
    <t>2.RAZRED</t>
  </si>
  <si>
    <t>TRAG U PRIČI 2 : radni udžbenik hrvatskoga jezika za 2. razred osnovne škole, 1. dio</t>
  </si>
  <si>
    <t>Vesna Budinski, Martina Kolar Billege, Gordana Ivančić, Vlatka Mijić, Nevenka Puh Malogorski</t>
  </si>
  <si>
    <t>Profil Klett</t>
  </si>
  <si>
    <t>TRAG U PRIČI 2 : radni udžbenik hrvatskoga jezika za 2. razred osnovne škole, 2. dio</t>
  </si>
  <si>
    <t>SUPER MATEMATIKA ZA PRAVE TRAGAČE 2 : radni udžbenik za 2. razred osnovne škole, 1. dio</t>
  </si>
  <si>
    <t>Marijana Martić, Gordana Ivančić, Anita Čupić, Marina Brničević Stanić, Jasminka Martinić Cezar</t>
  </si>
  <si>
    <t>SUPER MATEMATIKA ZA PRAVE TRAGAČE 2 : radni udžbenik za 2. razred osnovne škole, 2. dio</t>
  </si>
  <si>
    <t>E-SVIJET 2 : radni udžbenik informatike s dodatnim digitalnim sadržajima u drugom razredu osnovne škole</t>
  </si>
  <si>
    <t>Josipa Blagus, Nataša Ljubić Klemše, Ana Flisar Odorčić, Ivana Ružić, Nikola Mihočka</t>
  </si>
  <si>
    <t>GUT GEMACHT 2, radni udžbenik njem. jezika, druga godina učenja</t>
  </si>
  <si>
    <t>POGLED U SVIJET 2, TRAGOM PRIRODE I DRUŠTVA : radni udžbenik za 2. razred osnovne škole, 1. dio</t>
  </si>
  <si>
    <t>Nataša Svoboda Arnautov, Sanja Škreblin, Sanja Basta, Maja Jelić Kolar</t>
  </si>
  <si>
    <t>POGLED U SVIJET 2, TRAGOM PRIRODE I DRUŠTVA : radni udžbenik za 2. razred osnovne škole, 2. dio</t>
  </si>
  <si>
    <t>U PRIJATELJSTVU S BOGOM : udžbenik za katolički vjeronauk drugoga razreda osnovne škole</t>
  </si>
  <si>
    <t>Glas Koncila</t>
  </si>
  <si>
    <t>3.RAZRED</t>
  </si>
  <si>
    <t>ŠKRINJICA SLOVA I RIJEČI 3, PRVI DIO : integrirani radni udžbenik iz hrvatskoga jezika za treći razred osnovne škole</t>
  </si>
  <si>
    <t>Dubravka Težak, Marina Gabelica, Vesna Marjanović, Andrea Škribulja Horvat</t>
  </si>
  <si>
    <t>ŠKRINJICA SLOVA I RIJEČI 3, DRUGI DIO : integrirani radni udžbenik iz hrvatskoga jezika za treći razred osnovne škole</t>
  </si>
  <si>
    <t>ŠKRINJICA SLOVA I RIJEČI 3, PRVI DIO : integrirani radni udžbenik iz hrvatskoga jezika za treći razred osnovne škole (za učenike kojima je određen primjereni program osnovnog odgoja i obrazovanja)</t>
  </si>
  <si>
    <t>ŠKRINJICA SLOVA I RIJEČI 3, DRUGI DIO : integrirani radni udžbenik iz hrvatskoga jezika za treći razred osnovne škole (za učenike kojima je određen primjereni program osnovnog odgoja i obrazovanja)</t>
  </si>
  <si>
    <t>OTKRIVAMO MATEMATIKU 3, PRVI DIO : radni udžbenik iz matematike za treći razred osnovne škole</t>
  </si>
  <si>
    <t>Dubravka Glasnović Gracin, Gabriela Žokalj, Tanja Soucie</t>
  </si>
  <si>
    <t>OTKRIVAMO MATEMATIKU 3, DRUGI DIO : radni udžbenik iz matematike za treći razred osnovne škole</t>
  </si>
  <si>
    <t>OTKRIVAMO MATEMATIKU 3, PRVI DIO : radni udžbenik iz matematike za treći razred osnovne škole (za učenike kojima je određen primjereni program osnovnog odgoja i obrazovanja)</t>
  </si>
  <si>
    <t>OTKRIVAMO MATEMATIKU 3, DRUGI DIO : radni udžbenik iz matematike za treći razred osnovne škole (za učenike kojima je određen primjereni program osnovnog odgoja i obrazovanja)</t>
  </si>
  <si>
    <t>PRIRODA, DRUŠTVO I JA 3 : radni udžbenik iz prirode i društva za treći razred osnovne škole</t>
  </si>
  <si>
    <t>Mila Bulić, Gordana Kralj, Lidija Križanić, Marija Lesandrić</t>
  </si>
  <si>
    <t>PRIRODA, DRUŠTVO I JA 3 : radni udžbenik iz prirode i društva za trećii razred osnovne škole (za učenike kojima je određen primjereni program osnovnog odgoja i obrazovanja)</t>
  </si>
  <si>
    <t>GUT GEMACHT 3, radni udžbenik njem. jezika, treća godina učenja</t>
  </si>
  <si>
    <t>E-SVIJET 3 : radni udžbenik informatike s dodatnim digitalnim sadržajima u trećem razredu osnovne škole</t>
  </si>
  <si>
    <t>U LJUBAVI I POMIRENJU : udžbenik za katolički vjeronauk trećega razreda osnovne škole</t>
  </si>
  <si>
    <t>Ante Pavlović, Ivica Pažin, Mirjana Džambo Šporec</t>
  </si>
  <si>
    <t>Kršćanska sadašnjost</t>
  </si>
  <si>
    <t>4.RAZRED</t>
  </si>
  <si>
    <t xml:space="preserve">TRAG U PRIČI 4 radni udžbenik hrvatskoga jezika za 4. razred osnovne škole, 1. dio
</t>
  </si>
  <si>
    <t xml:space="preserve">TRAG U PRIČI 4 radni udžbenik hrvatskoga jezika za 4. razred osnovne škole, 2. dio
</t>
  </si>
  <si>
    <t xml:space="preserve">  SUPER MATEMATIKA ZA PRAVE TRAGAČE 4
  radni udžbenik za 4. razred osnovne škole, 1. dio</t>
  </si>
  <si>
    <t>Marijana Martić, Gordana Ivančić, Jadranka Dunatov, Marina Brničević Stanić, Jasminka Martinić Cezar</t>
  </si>
  <si>
    <t xml:space="preserve">  SUPER MATEMATIKA ZA PRAVE TRAGAČE 4
  radni udžbenik za 4. razred osnovne škole, 2. dio</t>
  </si>
  <si>
    <t xml:space="preserve">POGLED U SVIJET 4, TRAGOM PRIRODE I DRUŠTVAradni udžbenik za 4. razred osnovne škole, 1. dio
</t>
  </si>
  <si>
    <t>Nataša Svoboda Arnautov, Sanja Basta, Sanja Škreblin, Maja Jelić Kolar</t>
  </si>
  <si>
    <t xml:space="preserve">Profil Klett </t>
  </si>
  <si>
    <t>TIPTOES 4 : radni udžbenik engleskog jezika u četvrtom razredu osnovne škole, 4. godina učenja s dodatnim digitalnim sadržajima</t>
  </si>
  <si>
    <t>Anita Žepina, Suzana Anić Antić, Suzana Ban</t>
  </si>
  <si>
    <t>4.</t>
  </si>
  <si>
    <t>DAROVI VJERE I ZAJEDNIŠTVA : udžbenik za katolički vjeronauk četvrtoga razreda osnovne škole</t>
  </si>
  <si>
    <t>Ivica Pažin, Ante Pavlović</t>
  </si>
  <si>
    <t xml:space="preserve">4. </t>
  </si>
  <si>
    <t>GUT GEMACHT 4,radni udžbenik za njem. jezik, 4.godina učenja</t>
  </si>
  <si>
    <t>4</t>
  </si>
  <si>
    <t>E-SVIJET 4 : radni udžbenik informatike s dodatnim digitalnim sadržajima u četvrtom razredu osnovne škole</t>
  </si>
  <si>
    <t>Josipa Blagus, Nataša Ljubić Klemše, Ivana Ružić, Mario Stančić</t>
  </si>
  <si>
    <t>UKUPNO:</t>
  </si>
  <si>
    <t>5.RAZRED</t>
  </si>
  <si>
    <t>PETICA : čitanka za peti razred osnovne škole i Hrvatski za 5 : udžbenik hrvatskoga jezika za peti razred osnovne škole</t>
  </si>
  <si>
    <t>Diana Greblički-Miculinić, Dijana Grbaš Jakšić, Krunoslav Matošević, Ela Družijanić-Hajdarević, Zrinka Romić</t>
  </si>
  <si>
    <t>čitanka i udžbenik</t>
  </si>
  <si>
    <t>HRVATSKI ZA 5 : radni udžbenik za pomoć učenicima pri učenju hrvatskoga jezika u petome razredu osnovne škole, 1. dio</t>
  </si>
  <si>
    <t>Snježana Čubrilo, Sandra Vitković</t>
  </si>
  <si>
    <t>HRVATSKI ZA 5 : radni udžbenik za pomoć učenicima pri učenju hrvatskoga jezika u petome razredu osnovne škole, 2. dio</t>
  </si>
  <si>
    <t>RIGHT ON! 1 : udžbenik iz engleskog jezika za 5. razred osnovne škole, 5. godina učenja</t>
  </si>
  <si>
    <t>Jenny Dooley</t>
  </si>
  <si>
    <t>ALFA</t>
  </si>
  <si>
    <t>GUT GEMACHT! 5 : udžbenik njemačkoga jezika s dodatnim digitalnim sadržajima u petome razredu osnovne škole, 5. godina učenja</t>
  </si>
  <si>
    <t>Jasmina Troha, Ivana Valjak Ilić</t>
  </si>
  <si>
    <t>ŠK</t>
  </si>
  <si>
    <t>MATEMATIČKI IZAZOVI 5 : 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</si>
  <si>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</si>
  <si>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>MATEMATIČKI IZAZOVI 5, PRVI DIO : udžbenik sa zadatcima za vježbanje iz matematike za peti razred osnovne škole</t>
  </si>
  <si>
    <t>MATEMATIČKI IZAZOVI 5, DRUGI DIO : udžbenik sa zadatcima za vježbanje iz matematike za peti razred osnovne škole</t>
  </si>
  <si>
    <t>PRIRODA 5 : udžbenik iz prirode za peti razred osnovne škole</t>
  </si>
  <si>
    <t>Marijana Bastić, Valerija Begić, Ana Bakarić, Bernarda Kralj Golub</t>
  </si>
  <si>
    <t>PRIRODA 5 : radni udžbenik iz prirode za peti razred osnovne škole (za učenike kojima je određen primjereni program osnovnog odgoja i obrazovanja)</t>
  </si>
  <si>
    <t>5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</si>
  <si>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</si>
  <si>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</si>
  <si>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ALLEGRO 5 : udžbenik glazbene kulture s dodatnim digitalnim sadržajima u petom razredu osnovne škole</t>
  </si>
  <si>
    <t>Natalija Banov, Vlasta Dvořak, Sandra Frančišković, Sandra Ivančić, Margita Jeličić Špoljar, Eva Kirchmayer Bilić, Alenka Martinović, Darko Novosel, Tomislav Pehar</t>
  </si>
  <si>
    <t>MOJE BOJE 5 : udžbenik likovne kulture s dodatnim digitalnim sadržajima u petom razredu osnovne škole</t>
  </si>
  <si>
    <t>Miroslav Huzjak</t>
  </si>
  <si>
    <t>#MOJPORTAL5 : udžbenik za pomoć u učenju informatike 
u petom razredu osnovne škole s dodatnim digitalnim sadržajima</t>
  </si>
  <si>
    <t>Kristina Drezgić, Andrea Pavić, Ana Trucek</t>
  </si>
  <si>
    <t>POVIJEST 5 : udžbenik iz povijesti za peti razred osnovne škole</t>
  </si>
  <si>
    <t>Ante Birin, Eva Katarina Glazer, Tomislav Šarlija, Abelina Finek, Darko Fine</t>
  </si>
  <si>
    <t>MOJA NAJDRAŽA POVIJEST 5 : RADNI UDŽBENIK POVIJEST 5. RAZRED ZA UČENIKE/UČENICE S TEŠKOĆAMA</t>
  </si>
  <si>
    <t>Daniela Jugo Superina, Nera Malbaša Kovačić</t>
  </si>
  <si>
    <t>Alka script</t>
  </si>
  <si>
    <t xml:space="preserve"> GEA 1 : udžbenik geografije s dodatnim digitalnim sadržajima u petom razredu osnovne škole</t>
  </si>
  <si>
    <t>Danijel Orešić, Igor Tišma, Ružica Vuk, Alenka Bujan         udžbenik</t>
  </si>
  <si>
    <t xml:space="preserve">udžbenik </t>
  </si>
  <si>
    <t>MOJA ZEMLJA 1 : udžbenik iz geografije za peti razred osnovne škole (za učenike kojima je određen primjereni program osnovnog odgoja i obrazovanja)</t>
  </si>
  <si>
    <t>Ivan Gambiroža, Josip Jukić, Dinko Marin, Ana Mesić</t>
  </si>
  <si>
    <t>UČITELJU, GDJE STANUJEŠ? : udžbenik za katolički vjeronauk petoga razreda osnovne škole</t>
  </si>
  <si>
    <t>Mirjana Novak, Barbara Sipina</t>
  </si>
  <si>
    <t>KS</t>
  </si>
  <si>
    <t>6.RAZRED</t>
  </si>
  <si>
    <t>HRVATSKA ČITANKA 6 : hrvatski jezik - čitanka za 6. razred osnovne škole</t>
  </si>
  <si>
    <t>Mirjana Jukić, Slavica Kovač, Iverka Kraševac, Dubravka Težak, Martina Tunuković, Martina Valec-Rebić</t>
  </si>
  <si>
    <t>Naklada Ljevak</t>
  </si>
  <si>
    <t>HRVATSKA KRIJESNICA 6 : udžbenik iz hrvatskoga jezika za 6. razred osnovne škole</t>
  </si>
  <si>
    <t>Slavica Kovač, Mirjana Jukić</t>
  </si>
  <si>
    <t>RIGHT ON! 2 : udžbenik iz engleskog jezika za 6. razred osnovne škole, 6. godina učenja</t>
  </si>
  <si>
    <t>GUT GEMACHT! 6 : udžbenik I RADNA BILJEŽNICA njemačkog jezika s dodatnim digitalnim sadržajima u šestom razredu osnovne škole, 6. godina učenja</t>
  </si>
  <si>
    <t>udžbenik i RB</t>
  </si>
  <si>
    <t>MATEMATIKA 6 : udžbenik matematike s dodatnim digitalnim sadržajima u šestom razredu osnovne škole sa zadatcima za rješavanje, 1. dio</t>
  </si>
  <si>
    <t>Branka Antunović Piton, Ariana Bogner Boroš, Predrag Brkić, Marjana Kuliš, Tibor Rodiger, Natalija Zvelf</t>
  </si>
  <si>
    <t>MATEMATIKA 6 : udžbenik matematike s dodatnim digitalnim sadržajima u šestom razredu osnovne škole sa zadatcima za rješavanje, 2. dio</t>
  </si>
  <si>
    <t>PRIRODA 6 : udžbenik iz prirode za šesti razred osnovne škole</t>
  </si>
  <si>
    <t>GEA 2 : udžbenik geografije s dodatnim digitalnim sadržajima u šestom razredu osnovne škole</t>
  </si>
  <si>
    <t>Danijel Orešić, Igor Tišma, Ružica Vuk, Alenka Bujan, Predrag Kralj</t>
  </si>
  <si>
    <t>MOJA NAJDRAŽA POVIJEST 6 : udžbenik za Povijest za 6. razred osnovne škole</t>
  </si>
  <si>
    <t>KLIO 6 : udžbenik povijesti s dodatnim digitalnim sadržajem u šestom razredu osnovne škole</t>
  </si>
  <si>
    <t>Željko Brdal, Margita Madunić Kaniški, Toni Rajković</t>
  </si>
  <si>
    <t>ALLEGRO 6 : udžbenik glazbene kulture s dodatnim digitalnim sadržajima u šestom razredu osnovne škole</t>
  </si>
  <si>
    <t>Natalija Banov, Davor Brđanović, Sandra Frančišković, Sandra Ivančić, Eva Kirchmayer Bilić, Alenka Martinović, Darko Novosel, Tomislav Pehar</t>
  </si>
  <si>
    <t>MOJE BOJE 6 : udžbenik likovne kulture s dodatnim digitalnim sadržajima u šestom razredu osnovne škole</t>
  </si>
  <si>
    <t>Miroslav Huzjak, Kristina Horvat-Blažinović</t>
  </si>
  <si>
    <t>SVIJET TEHNIKE 6 : udžbenik tehničke kulture s dodatnim digitalnim sadržajima u šestom razredu osnovne škole</t>
  </si>
  <si>
    <t>Vladimir Delić, Ivan Jukić, Zvonko Koprivnjak, Sanja Kovačević, Josip Gudelj, Dragan Stanojević, Svjetlana Urbanek</t>
  </si>
  <si>
    <t>#MOJPORTAL6 : udžbenik za pomoć u učenju informatike 
u šestom razredu osnovne škole s dodatnim digitalnim sadržajima</t>
  </si>
  <si>
    <t>BIRAM SLOBODU : udžbenik za katolički vjeronauk šestoga razreda osnovne škole</t>
  </si>
  <si>
    <t>HRVATSKA ČITANKA 6 : radni udžbenik za dopunski i individualizirani rad iz hrvatskog jezika za 6. razred osnovne škole</t>
  </si>
  <si>
    <t>Vesna Dunatov, Anita Petrić, Marija Čelan-Mijić, Ivana Šabić</t>
  </si>
  <si>
    <t>6.</t>
  </si>
  <si>
    <t>HRVATSKA KRIJESNICA 6 : radni udžbenik za dopunski i individualizirani rad iz hrvatskog jezika za 6. razred osnovne škole</t>
  </si>
  <si>
    <t>PRIRODA 6 : radni udžbenik iz prirode za šesti razred osnovne škole (za učenike kojima je određen primjereni program osnovnog odgoja i obrazovanja)</t>
  </si>
  <si>
    <t>MOJA ZEMLJA 2 : udžbenik iz geografije za šesti razred osnovne škole (za učenike kojima je određen primjereni program osnovnog odgoja i obrazovanja)</t>
  </si>
  <si>
    <t>7.RAZRED</t>
  </si>
  <si>
    <t>RIGHT ON! 3 : udžbenik iz engleskog jezika za sedmi razred osnovne škole (sedma godina učenja)</t>
  </si>
  <si>
    <t>GUT GEMACHT! 7 : udžbenik i RADNA BILJEŽICA njemačkog jezika s dodatnim digitalnim sadržajima u sedmom razredu osnovne škole, 7. godina učenja</t>
  </si>
  <si>
    <t>MOJA ZEMLJA 3 : udžbenik iz geografije za sedmi razred osnovne škole</t>
  </si>
  <si>
    <t>Ante Kožul, Silvija Krpes, Krunoslav Samardžić, Milan Vukelić</t>
  </si>
  <si>
    <t>MOJA ZEMLJA 3 : udžbenik iz geografije za sedmi razred osnovne škole (za učenike kojima je određen primjereni program osnovnog odgoja i obrazovanja)</t>
  </si>
  <si>
    <t>HRVATSKA ČITANKA 7 : hrvatski jezik - čitanka za 7. razred osnovne škole</t>
  </si>
  <si>
    <t>HRVATSKA KRIJESNICA 7 : udžbenik iz hrvatskoga jezika za 7. razred osnovne škole</t>
  </si>
  <si>
    <t>HRVATSKA KRIJESNICA 7 : radni udžbenik za dopunski i individualizirani rad iz hrvatskog jezika za 7. razred osnovne škole</t>
  </si>
  <si>
    <t>7.</t>
  </si>
  <si>
    <t>MOJE BOJE 7 : udžbenik likovne kulture s dodatnim digitalnim sadržajima u sedmom razredu osnovne škole</t>
  </si>
  <si>
    <t>BIOLOGIJA 7 : udžbenik iz biologije za sedmi razred osnovne škole</t>
  </si>
  <si>
    <t>Valerija Begić, Marijana Bastić, Ana Bakarić, Bernarda Kralj Golub, Julijana Madaj Prpić</t>
  </si>
  <si>
    <t>BIOLOGIJA 7 : radni udžbenik iz biologije za sedmi razred osnovne škole (za učenike kojima je određen primjereni program osnovnog odgoja i obrazovanja)</t>
  </si>
  <si>
    <t>110,00</t>
  </si>
  <si>
    <t>SVIJET TEHNIKE 7 : udžbenik tehničke kulture s dodatnim digitalnim sadržajima u sedmom razredu osnovne škole</t>
  </si>
  <si>
    <t>Marino Čikeš, Vladimir Delić, Ivica Kolarić, Antun Ptičar, Dragan Stanojević, Paolo Zenzerović</t>
  </si>
  <si>
    <t>OTKRIVAMO FIZIKU 7, udžbenik
udžbenik fizike s dodatnim digitalnim sadržajima u sedmom razredu osnovne škole</t>
  </si>
  <si>
    <t>Sonja Prelovšek Peroš, Branka Milotić, Ivica Aviani</t>
  </si>
  <si>
    <t>MOJA NAJDRAŽA FIZIKA 7 : RADNI UDŽBENIK ZA FIZIKU ZA 7. RAZRED OSNOVNE ŠKOLE ZA UČENICE/UČENIKE S TEŠKOĆAMA</t>
  </si>
  <si>
    <t>Nevenka Jakuš, Ivana Matić</t>
  </si>
  <si>
    <t>KEMIJA 7 : radni udžbenik iz kemije za sedmi razred osnovne škole (za učenike kojima je određen primjereni program osnovnog odgoja i obrazovanja)</t>
  </si>
  <si>
    <t>Mirela Mamić, Veronika Peradinović, Nikolina Ribarić</t>
  </si>
  <si>
    <t>KEMIJA 7 : udžbenik iz kemije za sedmi razred osnovne škole</t>
  </si>
  <si>
    <t>Mirela Mamić, Draginja Mrvoš-Sermek, Veronika Peradinović, Nikolina Ribarić</t>
  </si>
  <si>
    <t>MATEMATIKA 7 : udžbenik matematike s dodatnim digitalnim sadržajima u sedmom razredu osnovne škole sa zadatcima za rješavanje, 1. i 2. dio</t>
  </si>
  <si>
    <t>Branka Antunović Piton, Ariana Bogner Boroš, Predrag Brkić, Maja Karlo, Marjana Kuliš, Tibor Rodiger</t>
  </si>
  <si>
    <t>MATEMATIKA 7 - udžbenik za pomoć u učenju matematike u sedmom razredu osnovne škole</t>
  </si>
  <si>
    <t>Tanja Djaković, Ljiljana Peretin, Denis Vujanović:</t>
  </si>
  <si>
    <t>MOJA NAJDRAŽA POVIJEST 7 : Radni udžbenik  povijesti za 7. razred osnovne škole za učenike s teškoćama u učenju.</t>
  </si>
  <si>
    <t>Dinko Benčić, Liljana Host</t>
  </si>
  <si>
    <t>KLIO 7 : udžbenik povijesti s dodatnim digitalnim sadržajem u sedmome razredu osnovne škole</t>
  </si>
  <si>
    <t>Krešimir Erdelja, Igor Stojaković</t>
  </si>
  <si>
    <t>#MOJPORTAL7 : udžbenik informatike s dodatnim digitalnim sadržajima u sedmom razredu osnovne škole</t>
  </si>
  <si>
    <t>Magdalena Babić, Nikolina Bubica, Stanko Leko, Zoran Dimovski, Mario Stančić, Ivana Ružić, Nikola Mihočka, Branko Vejnović</t>
  </si>
  <si>
    <t>ALLEGRO 7 : udžbenik glazbene kulture s dodatnim digitalnim sadržajima u sedmome razredu osnovne škole</t>
  </si>
  <si>
    <t>NEKA JE BOG PRVI : udžbenik za katolički vjeronauk sedmoga razreda osnovne škole</t>
  </si>
  <si>
    <t>Josip Periš, Marina Šimić, Ivana Perčić</t>
  </si>
  <si>
    <t>8.RAZRED</t>
  </si>
  <si>
    <t>HRVATSKA ČITANKA 8 : Hrvatski jezik - čitanka za 8. razred osnovne škole</t>
  </si>
  <si>
    <t>HRVATSKA KRIJESNICA 8 : udžbenik iz hrvatskoga jezika za 8. razred osnovne škole</t>
  </si>
  <si>
    <t>FOOTSTEPS 4 : radni udžbenik engleskog jezika u osmom razredu osnovne škole, 8. godina učenja s dodatnim digitalnim sadržajima</t>
  </si>
  <si>
    <t>Ivana Marinić, Dora Božanić Malić, Olinka Breka, Ana Posnjak</t>
  </si>
  <si>
    <t>GUT GEMACHT! 8 : radni udžbenik njemačkog jezika u osmom razredu osnovne škole, 8. godina učenja s dodatnim digitalnim sadržajima</t>
  </si>
  <si>
    <t>MATEMATIKA 8, I. DIO : udžbenik matematike u osmom razredu osnovne škole sa zadatcima za rješavanje s dodatnim digitalnim sadržajima</t>
  </si>
  <si>
    <t>Branka Antunović Piton, Ariana Bogner Boroš, Lahorka Havranek Bijuković, Predrag Brkić, Maja Karlo, Marjana Kuliš, Ivana Matić, Tibor Rodiger, Kristina Vučić</t>
  </si>
  <si>
    <t>MATEMATIKA 8,  II. DIO : udžbenik matematike u osmom razredu osnovne škole sa zadatcima za rješavanje s dodatnim digitalnim sadržajima</t>
  </si>
  <si>
    <t>MOJA NAJDRAŽA POVIJEST 8 : Radni udžbenik  povijesti za 8. razred osnovne škole za učenike s teškoćama u učenju.</t>
  </si>
  <si>
    <t>Dinka Benčić, Tvrtko Božić, Liljana Host, Dragan Malnar, Mara Modrić, Helena Miljević Pavić, Ivo Petričević</t>
  </si>
  <si>
    <t>POVIJEST 8 : udžbenik iz povijesti za osmi razred osnovne škole</t>
  </si>
  <si>
    <t>Ante Nazor, Nikica Barić, Ivan Brigović, Zaviša Kačić Alesić, Mira Racić, Zrinka Racić</t>
  </si>
  <si>
    <t>ALLEGRO 8 : udžbenik glazbene kulture u osmom razredu osnovne škole s dodatnim digitalnim sadržajima</t>
  </si>
  <si>
    <t>Natalija Banov, Davor Brđanović, Sandra Frančišković, Sandra Ivančić, Eva Kirchmayer Bilić, Alenka Martinović, Darko Novosel, Tomislav Pehar, Filip Aver Jelavić</t>
  </si>
  <si>
    <t>SVIJET TEHNIKE 8 : udžbenik tehničke kulture u osmom razredu osnovne škole s dodatnim digitalnim sadržajima</t>
  </si>
  <si>
    <t>Marino Čikeš, Vladimir Delić, Ivica Kolarić, Dragan Stanojević, Paolo Zenzerović</t>
  </si>
  <si>
    <t>MOJE BOJE 8 : udžbenik likovne kulture s dodatnim digitalnim sadržajima u osmom razredu osnovne škole</t>
  </si>
  <si>
    <t>UKORAK S ISUSOM : udžbenik za katolički vjeronauk osmoga razreda osnovne škole</t>
  </si>
  <si>
    <t>BIOLOGIJA 8 : udžbenik iz biologije za osmi razred osnovne škole</t>
  </si>
  <si>
    <t>Valerija Begić, Marijana Bastić, Julijana Madaj Prpić, Ana Bakarić</t>
  </si>
  <si>
    <t>OTKRIVAMO FIZIKU 8 : udžbenik fizike s dodatnim digitalnim sadržajima u osmom razredu osnovne škole</t>
  </si>
  <si>
    <t>Jasna Bagić Ljubičić, Sonja Prelovšek-Peroš, Branka Milotić</t>
  </si>
  <si>
    <t>KEMIJA 8 : udžbenik iz kemije za osmi razred osnovne škole</t>
  </si>
  <si>
    <t>Mirela Mamić, Draginja Mrvoš Sermek, Veronika Peradinović, Nikolina Ribarić</t>
  </si>
  <si>
    <t>MOJA ZEMLJA 4 : udžbenik iz geografije za osmi razred osnovne škole</t>
  </si>
  <si>
    <t>BIOLOGIJA 8 : radni udžbenik iz biologije za osmi razred osnovne škole (za učenike kojima je određen primjereni program osnovnog odgoja i obrazovanja)</t>
  </si>
  <si>
    <t>8.</t>
  </si>
  <si>
    <t>FIZIKA 8 : udžbenik s radnom bilježnicom  za 8. razred osnovne škole</t>
  </si>
  <si>
    <t>ALKA</t>
  </si>
  <si>
    <t>MATEMATIKA 8 - udžbenik za pomoć u učenju matematike u osmom razredu osnovne škole s dodatnim digitalnim sadržajima</t>
  </si>
  <si>
    <t>Tanja Djaković, Lahorka Havranek Bijuković, Ljiljana Peretin, Kristina Vučić</t>
  </si>
  <si>
    <t xml:space="preserve">8. </t>
  </si>
  <si>
    <t>HRVATSKA ČITANKA 8 : radni udžbenik za dopunski i individualizirani rad iz hrvatskog jezika za 8. razred osnovne škole</t>
  </si>
  <si>
    <t>Suzana Ruško, Marija Čelan-Mijić, Ivana Šabić</t>
  </si>
  <si>
    <t>HRVATSKA KRIJESNICA 8 : radni udžbenik za dopunski i individualizirani rad iz hrvatskog jezika za 8. razred osnovne škole</t>
  </si>
  <si>
    <t>KEMIJA 8 : radni udžbenik iz kemije za osmi razred osnovne škole (za učenike kojima je određen primjereni program osnovnog odgoja i obrazovanja)</t>
  </si>
  <si>
    <r>
      <rPr>
        <b/>
        <sz val="8"/>
        <color rgb="FF000000"/>
        <rFont val="Arial"/>
      </rPr>
      <t>UKUPNO</t>
    </r>
    <r>
      <rPr>
        <sz val="8"/>
        <color rgb="FF000000"/>
        <rFont val="Arial"/>
      </rPr>
      <t>:</t>
    </r>
  </si>
  <si>
    <t xml:space="preserve"> </t>
  </si>
  <si>
    <t>POGLED U SVIJET 4, TRAGOM PRIRODE I DRUŠTVAradni udžbenik za 4. razred osnovne škole, 2.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</si>
</sst>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</font>
    <font>
      <sz val="8"/>
      <color rgb="FF000000"/>
      <name val="Arial"/>
    </font>
    <font>
      <sz val="8"/>
      <name val="Arial"/>
    </font>
    <font>
      <sz val="9"/>
      <name val="Arial"/>
      <family val="2"/>
      <charset val="238"/>
    </font>
    <font>
      <sz val="8"/>
      <color rgb="FF000000"/>
      <name val="Calibri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Arial"/>
    </font>
    <font>
      <b/>
      <sz val="8"/>
      <name val="Arial"/>
    </font>
    <font>
      <b/>
      <sz val="8"/>
      <color rgb="FF000000"/>
      <name val="Arial"/>
    </font>
    <font>
      <sz val="9"/>
      <name val="Arial"/>
    </font>
    <font>
      <sz val="9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9D9D9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/>
      <right style="thin">
        <color rgb="FFA6A6A6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 applyNumberFormat="0" applyBorder="0" applyProtection="0"/>
  </cellStyleXfs>
  <cellXfs count="418">
    <xf numFmtId="0" fontId="0" fillId="0" borderId="0" xfId="0"/>
    <xf numFmtId="0" fontId="0" fillId="4" borderId="0" xfId="0" applyFill="1"/>
    <xf numFmtId="0" fontId="3" fillId="5" borderId="1" xfId="0" applyFont="1" applyFill="1" applyBorder="1" applyAlignment="1">
      <alignment horizontal="center" vertical="center" wrapText="1" readingOrder="1"/>
    </xf>
    <xf numFmtId="4" fontId="3" fillId="5" borderId="1" xfId="0" applyNumberFormat="1" applyFont="1" applyFill="1" applyBorder="1" applyAlignment="1">
      <alignment horizontal="center" vertical="center" readingOrder="1"/>
    </xf>
    <xf numFmtId="0" fontId="6" fillId="4" borderId="1" xfId="0" applyFont="1" applyFill="1" applyBorder="1" applyAlignment="1">
      <alignment horizontal="center" vertical="center" readingOrder="1"/>
    </xf>
    <xf numFmtId="0" fontId="6" fillId="5" borderId="1" xfId="0" applyFont="1" applyFill="1" applyBorder="1" applyAlignment="1">
      <alignment horizontal="left" vertical="center" wrapText="1" readingOrder="1"/>
    </xf>
    <xf numFmtId="0" fontId="6" fillId="5" borderId="1" xfId="0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>
      <alignment horizontal="center" vertical="center" readingOrder="1"/>
    </xf>
    <xf numFmtId="0" fontId="6" fillId="4" borderId="1" xfId="0" applyFont="1" applyFill="1" applyBorder="1" applyAlignment="1">
      <alignment horizontal="center" vertical="center" wrapText="1" readingOrder="1"/>
    </xf>
    <xf numFmtId="4" fontId="6" fillId="5" borderId="1" xfId="0" applyNumberFormat="1" applyFont="1" applyFill="1" applyBorder="1" applyAlignment="1">
      <alignment horizontal="center" vertical="center" readingOrder="1"/>
    </xf>
    <xf numFmtId="4" fontId="6" fillId="5" borderId="1" xfId="0" applyNumberFormat="1" applyFont="1" applyFill="1" applyBorder="1" applyAlignment="1">
      <alignment horizontal="center" vertical="center" wrapText="1" readingOrder="1"/>
    </xf>
    <xf numFmtId="4" fontId="3" fillId="5" borderId="1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49" fontId="7" fillId="2" borderId="2" xfId="0" applyNumberFormat="1" applyFont="1" applyFill="1" applyBorder="1" applyAlignment="1">
      <alignment horizontal="center" vertical="center" wrapText="1" readingOrder="1"/>
    </xf>
    <xf numFmtId="4" fontId="7" fillId="2" borderId="2" xfId="0" applyNumberFormat="1" applyFont="1" applyFill="1" applyBorder="1" applyAlignment="1">
      <alignment horizontal="center" vertical="center" wrapText="1" readingOrder="1"/>
    </xf>
    <xf numFmtId="4" fontId="7" fillId="2" borderId="3" xfId="0" applyNumberFormat="1" applyFont="1" applyFill="1" applyBorder="1" applyAlignment="1">
      <alignment horizontal="center" vertical="center" wrapText="1" readingOrder="1"/>
    </xf>
    <xf numFmtId="4" fontId="7" fillId="2" borderId="4" xfId="0" applyNumberFormat="1" applyFont="1" applyFill="1" applyBorder="1" applyAlignment="1">
      <alignment horizontal="center" vertical="center" wrapText="1" readingOrder="1"/>
    </xf>
    <xf numFmtId="4" fontId="7" fillId="2" borderId="5" xfId="0" applyNumberFormat="1" applyFont="1" applyFill="1" applyBorder="1" applyAlignment="1">
      <alignment horizontal="center" vertical="center" wrapText="1" readingOrder="1"/>
    </xf>
    <xf numFmtId="4" fontId="6" fillId="5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/>
    <xf numFmtId="4" fontId="5" fillId="0" borderId="1" xfId="0" applyNumberFormat="1" applyFont="1" applyBorder="1"/>
    <xf numFmtId="0" fontId="5" fillId="0" borderId="1" xfId="0" applyFont="1" applyBorder="1"/>
    <xf numFmtId="4" fontId="6" fillId="4" borderId="1" xfId="0" applyNumberFormat="1" applyFont="1" applyFill="1" applyBorder="1"/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0" fontId="6" fillId="5" borderId="1" xfId="0" applyFont="1" applyFill="1" applyBorder="1" applyAlignment="1" applyProtection="1">
      <alignment horizontal="left" vertical="center" wrapText="1" readingOrder="1"/>
      <protection locked="0"/>
    </xf>
    <xf numFmtId="1" fontId="6" fillId="4" borderId="1" xfId="1" applyNumberFormat="1" applyFont="1" applyFill="1" applyBorder="1" applyAlignment="1">
      <alignment horizontal="center" vertical="center" readingOrder="1"/>
    </xf>
    <xf numFmtId="2" fontId="3" fillId="5" borderId="1" xfId="0" applyNumberFormat="1" applyFont="1" applyFill="1" applyBorder="1" applyAlignment="1">
      <alignment horizontal="center" vertical="center" wrapText="1" readingOrder="1"/>
    </xf>
    <xf numFmtId="2" fontId="3" fillId="5" borderId="1" xfId="0" applyNumberFormat="1" applyFont="1" applyFill="1" applyBorder="1" applyAlignment="1">
      <alignment horizontal="center" vertical="center" readingOrder="1"/>
    </xf>
    <xf numFmtId="1" fontId="3" fillId="4" borderId="1" xfId="0" applyNumberFormat="1" applyFont="1" applyFill="1" applyBorder="1" applyAlignment="1">
      <alignment horizontal="center" vertical="center" readingOrder="1"/>
    </xf>
    <xf numFmtId="1" fontId="3" fillId="4" borderId="1" xfId="0" applyNumberFormat="1" applyFont="1" applyFill="1" applyBorder="1" applyAlignment="1">
      <alignment horizontal="center" vertical="center" wrapText="1" readingOrder="1"/>
    </xf>
    <xf numFmtId="0" fontId="3" fillId="0" borderId="6" xfId="0" applyFont="1" applyBorder="1" applyAlignment="1" applyProtection="1">
      <alignment horizontal="center" vertical="center" wrapText="1" readingOrder="1"/>
      <protection locked="0"/>
    </xf>
    <xf numFmtId="0" fontId="3" fillId="3" borderId="6" xfId="0" applyFont="1" applyFill="1" applyBorder="1" applyAlignment="1" applyProtection="1">
      <alignment horizontal="left" vertical="center" wrapText="1" readingOrder="1"/>
      <protection locked="0"/>
    </xf>
    <xf numFmtId="0" fontId="3" fillId="3" borderId="6" xfId="0" applyFont="1" applyFill="1" applyBorder="1" applyAlignment="1" applyProtection="1">
      <alignment horizontal="center" vertical="center" wrapText="1" readingOrder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 wrapText="1" readingOrder="1"/>
    </xf>
    <xf numFmtId="1" fontId="3" fillId="5" borderId="1" xfId="0" applyNumberFormat="1" applyFont="1" applyFill="1" applyBorder="1" applyAlignment="1">
      <alignment horizontal="center" vertical="center" wrapText="1" readingOrder="1"/>
    </xf>
    <xf numFmtId="0" fontId="6" fillId="5" borderId="1" xfId="0" applyFont="1" applyFill="1" applyBorder="1" applyAlignment="1" applyProtection="1">
      <alignment horizontal="center" vertical="center" wrapText="1" readingOrder="1"/>
      <protection locked="0"/>
    </xf>
    <xf numFmtId="49" fontId="6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6" fillId="5" borderId="1" xfId="1" applyNumberFormat="1" applyFont="1" applyFill="1" applyBorder="1" applyAlignment="1">
      <alignment horizontal="center" vertical="center" wrapText="1" readingOrder="1"/>
    </xf>
    <xf numFmtId="4" fontId="6" fillId="5" borderId="1" xfId="1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 readingOrder="1"/>
    </xf>
    <xf numFmtId="4" fontId="9" fillId="0" borderId="1" xfId="0" applyNumberFormat="1" applyFont="1" applyBorder="1"/>
    <xf numFmtId="4" fontId="5" fillId="4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2" fontId="3" fillId="5" borderId="1" xfId="0" applyNumberFormat="1" applyFont="1" applyFill="1" applyBorder="1" applyAlignment="1">
      <alignment horizontal="left" vertical="center" wrapText="1" readingOrder="1"/>
    </xf>
    <xf numFmtId="1" fontId="12" fillId="4" borderId="1" xfId="0" applyNumberFormat="1" applyFont="1" applyFill="1" applyBorder="1" applyAlignment="1">
      <alignment horizontal="center" vertical="center" wrapText="1" readingOrder="1"/>
    </xf>
    <xf numFmtId="1" fontId="12" fillId="4" borderId="15" xfId="0" applyNumberFormat="1" applyFont="1" applyFill="1" applyBorder="1" applyAlignment="1">
      <alignment horizontal="center" vertical="center" wrapText="1" readingOrder="1"/>
    </xf>
    <xf numFmtId="2" fontId="12" fillId="5" borderId="1" xfId="0" applyNumberFormat="1" applyFont="1" applyFill="1" applyBorder="1" applyAlignment="1">
      <alignment horizontal="center" vertical="center" wrapText="1" readingOrder="1"/>
    </xf>
    <xf numFmtId="1" fontId="12" fillId="5" borderId="1" xfId="0" applyNumberFormat="1" applyFont="1" applyFill="1" applyBorder="1" applyAlignment="1">
      <alignment horizontal="center" vertical="center" wrapText="1" readingOrder="1"/>
    </xf>
    <xf numFmtId="4" fontId="13" fillId="4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readingOrder="1"/>
    </xf>
    <xf numFmtId="0" fontId="13" fillId="6" borderId="9" xfId="0" applyFont="1" applyFill="1" applyBorder="1" applyAlignment="1">
      <alignment readingOrder="1"/>
    </xf>
    <xf numFmtId="0" fontId="13" fillId="7" borderId="9" xfId="0" applyFont="1" applyFill="1" applyBorder="1" applyAlignment="1">
      <alignment wrapText="1" readingOrder="1"/>
    </xf>
    <xf numFmtId="0" fontId="6" fillId="4" borderId="5" xfId="0" applyFont="1" applyFill="1" applyBorder="1" applyAlignment="1">
      <alignment horizontal="center" vertical="center"/>
    </xf>
    <xf numFmtId="4" fontId="8" fillId="4" borderId="15" xfId="0" applyNumberFormat="1" applyFont="1" applyFill="1" applyBorder="1" applyAlignment="1">
      <alignment horizontal="center" vertical="center"/>
    </xf>
    <xf numFmtId="4" fontId="13" fillId="4" borderId="5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 readingOrder="1"/>
    </xf>
    <xf numFmtId="0" fontId="11" fillId="5" borderId="18" xfId="0" applyFont="1" applyFill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center" wrapText="1" readingOrder="1"/>
    </xf>
    <xf numFmtId="0" fontId="11" fillId="5" borderId="5" xfId="0" applyFont="1" applyFill="1" applyBorder="1" applyAlignment="1">
      <alignment horizontal="left" vertical="center" wrapText="1" readingOrder="1"/>
    </xf>
    <xf numFmtId="0" fontId="11" fillId="5" borderId="5" xfId="0" applyFont="1" applyFill="1" applyBorder="1" applyAlignment="1">
      <alignment horizontal="center" vertical="center" wrapText="1" readingOrder="1"/>
    </xf>
    <xf numFmtId="4" fontId="6" fillId="4" borderId="5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4" fontId="9" fillId="4" borderId="15" xfId="0" applyNumberFormat="1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 wrapText="1" readingOrder="1"/>
    </xf>
    <xf numFmtId="0" fontId="11" fillId="5" borderId="21" xfId="0" applyFont="1" applyFill="1" applyBorder="1" applyAlignment="1">
      <alignment horizontal="center" vertical="center" wrapText="1" readingOrder="1"/>
    </xf>
    <xf numFmtId="0" fontId="16" fillId="0" borderId="18" xfId="0" applyFont="1" applyBorder="1"/>
    <xf numFmtId="0" fontId="15" fillId="0" borderId="21" xfId="0" applyFont="1" applyBorder="1" applyAlignment="1">
      <alignment wrapText="1"/>
    </xf>
    <xf numFmtId="4" fontId="13" fillId="4" borderId="18" xfId="0" applyNumberFormat="1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wrapText="1" readingOrder="1"/>
    </xf>
    <xf numFmtId="49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6" fillId="8" borderId="12" xfId="0" applyFont="1" applyFill="1" applyBorder="1" applyAlignment="1">
      <alignment readingOrder="1"/>
    </xf>
    <xf numFmtId="0" fontId="6" fillId="8" borderId="22" xfId="0" applyFont="1" applyFill="1" applyBorder="1" applyAlignment="1">
      <alignment wrapText="1" readingOrder="1"/>
    </xf>
    <xf numFmtId="0" fontId="6" fillId="8" borderId="14" xfId="0" applyFont="1" applyFill="1" applyBorder="1" applyAlignment="1">
      <alignment readingOrder="1"/>
    </xf>
    <xf numFmtId="0" fontId="3" fillId="8" borderId="12" xfId="0" applyFont="1" applyFill="1" applyBorder="1" applyAlignment="1">
      <alignment wrapText="1" readingOrder="1"/>
    </xf>
    <xf numFmtId="0" fontId="3" fillId="8" borderId="14" xfId="0" applyFont="1" applyFill="1" applyBorder="1" applyAlignment="1">
      <alignment wrapText="1" readingOrder="1"/>
    </xf>
    <xf numFmtId="0" fontId="3" fillId="8" borderId="23" xfId="0" applyFont="1" applyFill="1" applyBorder="1" applyAlignment="1">
      <alignment wrapText="1" readingOrder="1"/>
    </xf>
    <xf numFmtId="0" fontId="6" fillId="8" borderId="24" xfId="0" applyFont="1" applyFill="1" applyBorder="1" applyAlignment="1">
      <alignment readingOrder="1"/>
    </xf>
    <xf numFmtId="0" fontId="6" fillId="8" borderId="25" xfId="0" applyFont="1" applyFill="1" applyBorder="1" applyAlignment="1">
      <alignment wrapText="1" readingOrder="1"/>
    </xf>
    <xf numFmtId="0" fontId="6" fillId="0" borderId="12" xfId="0" applyFont="1" applyBorder="1" applyAlignment="1">
      <alignment readingOrder="1"/>
    </xf>
    <xf numFmtId="0" fontId="6" fillId="0" borderId="22" xfId="0" applyFont="1" applyBorder="1" applyAlignment="1">
      <alignment wrapText="1" readingOrder="1"/>
    </xf>
    <xf numFmtId="0" fontId="6" fillId="0" borderId="14" xfId="0" applyFont="1" applyBorder="1" applyAlignment="1">
      <alignment readingOrder="1"/>
    </xf>
    <xf numFmtId="0" fontId="6" fillId="0" borderId="23" xfId="0" applyFont="1" applyBorder="1" applyAlignment="1">
      <alignment wrapText="1" readingOrder="1"/>
    </xf>
    <xf numFmtId="0" fontId="6" fillId="0" borderId="22" xfId="0" applyFont="1" applyBorder="1" applyAlignment="1">
      <alignment readingOrder="1"/>
    </xf>
    <xf numFmtId="0" fontId="3" fillId="0" borderId="12" xfId="0" applyFont="1" applyBorder="1" applyAlignment="1">
      <alignment wrapText="1" readingOrder="1"/>
    </xf>
    <xf numFmtId="0" fontId="3" fillId="0" borderId="22" xfId="0" applyFont="1" applyBorder="1" applyAlignment="1">
      <alignment wrapText="1" readingOrder="1"/>
    </xf>
    <xf numFmtId="0" fontId="6" fillId="8" borderId="12" xfId="0" applyFont="1" applyFill="1" applyBorder="1" applyAlignment="1">
      <alignment wrapText="1" readingOrder="1"/>
    </xf>
    <xf numFmtId="0" fontId="6" fillId="8" borderId="13" xfId="0" applyFont="1" applyFill="1" applyBorder="1" applyAlignment="1">
      <alignment readingOrder="1"/>
    </xf>
    <xf numFmtId="0" fontId="3" fillId="8" borderId="13" xfId="0" applyFont="1" applyFill="1" applyBorder="1" applyAlignment="1">
      <alignment wrapText="1" readingOrder="1"/>
    </xf>
    <xf numFmtId="1" fontId="3" fillId="4" borderId="5" xfId="0" applyNumberFormat="1" applyFont="1" applyFill="1" applyBorder="1" applyAlignment="1">
      <alignment horizontal="center" vertical="center" wrapText="1" readingOrder="1"/>
    </xf>
    <xf numFmtId="1" fontId="3" fillId="4" borderId="15" xfId="0" applyNumberFormat="1" applyFont="1" applyFill="1" applyBorder="1" applyAlignment="1">
      <alignment horizontal="center" vertical="center" wrapText="1" readingOrder="1"/>
    </xf>
    <xf numFmtId="0" fontId="6" fillId="0" borderId="13" xfId="0" applyFont="1" applyBorder="1" applyAlignment="1">
      <alignment readingOrder="1"/>
    </xf>
    <xf numFmtId="0" fontId="3" fillId="8" borderId="12" xfId="0" applyFont="1" applyFill="1" applyBorder="1" applyAlignment="1">
      <alignment horizontal="center" vertical="center" readingOrder="1"/>
    </xf>
    <xf numFmtId="0" fontId="3" fillId="8" borderId="22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12" fillId="8" borderId="12" xfId="0" applyFont="1" applyFill="1" applyBorder="1" applyAlignment="1">
      <alignment readingOrder="1"/>
    </xf>
    <xf numFmtId="0" fontId="3" fillId="8" borderId="1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wrapText="1" readingOrder="1"/>
    </xf>
    <xf numFmtId="0" fontId="12" fillId="8" borderId="1" xfId="0" applyFont="1" applyFill="1" applyBorder="1" applyAlignment="1">
      <alignment horizontal="left" vertical="center" wrapText="1" readingOrder="1"/>
    </xf>
    <xf numFmtId="0" fontId="13" fillId="8" borderId="12" xfId="0" applyFont="1" applyFill="1" applyBorder="1" applyAlignment="1">
      <alignment wrapText="1" readingOrder="1"/>
    </xf>
    <xf numFmtId="0" fontId="13" fillId="8" borderId="12" xfId="0" applyFont="1" applyFill="1" applyBorder="1" applyAlignment="1">
      <alignment readingOrder="1"/>
    </xf>
    <xf numFmtId="0" fontId="12" fillId="8" borderId="1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wrapText="1" readingOrder="1"/>
    </xf>
    <xf numFmtId="0" fontId="13" fillId="8" borderId="14" xfId="0" applyFont="1" applyFill="1" applyBorder="1" applyAlignment="1">
      <alignment readingOrder="1"/>
    </xf>
    <xf numFmtId="0" fontId="13" fillId="8" borderId="14" xfId="0" applyFont="1" applyFill="1" applyBorder="1" applyAlignment="1">
      <alignment wrapText="1" readingOrder="1"/>
    </xf>
    <xf numFmtId="0" fontId="13" fillId="8" borderId="23" xfId="0" applyFont="1" applyFill="1" applyBorder="1" applyAlignment="1">
      <alignment wrapText="1" readingOrder="1"/>
    </xf>
    <xf numFmtId="0" fontId="5" fillId="8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8" borderId="0" xfId="0" applyFont="1" applyFill="1" applyAlignment="1">
      <alignment horizontal="center" vertical="center" readingOrder="1"/>
    </xf>
    <xf numFmtId="4" fontId="6" fillId="4" borderId="8" xfId="0" applyNumberFormat="1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 readingOrder="1"/>
    </xf>
    <xf numFmtId="0" fontId="13" fillId="8" borderId="12" xfId="0" applyFont="1" applyFill="1" applyBorder="1" applyAlignment="1">
      <alignment horizontal="center" vertical="center" readingOrder="1"/>
    </xf>
    <xf numFmtId="0" fontId="1" fillId="8" borderId="1" xfId="0" applyFont="1" applyFill="1" applyBorder="1" applyAlignment="1">
      <alignment horizontal="left"/>
    </xf>
    <xf numFmtId="0" fontId="13" fillId="8" borderId="12" xfId="0" applyFont="1" applyFill="1" applyBorder="1" applyAlignment="1">
      <alignment vertical="center" wrapText="1" readingOrder="1"/>
    </xf>
    <xf numFmtId="1" fontId="12" fillId="8" borderId="1" xfId="0" applyNumberFormat="1" applyFont="1" applyFill="1" applyBorder="1" applyAlignment="1">
      <alignment horizontal="center" vertical="center" wrapText="1" readingOrder="1"/>
    </xf>
    <xf numFmtId="0" fontId="13" fillId="8" borderId="1" xfId="0" applyFont="1" applyFill="1" applyBorder="1" applyAlignment="1">
      <alignment horizontal="center" vertical="center" wrapText="1" readingOrder="1"/>
    </xf>
    <xf numFmtId="0" fontId="19" fillId="8" borderId="1" xfId="0" applyFont="1" applyFill="1" applyBorder="1" applyAlignment="1">
      <alignment horizontal="center"/>
    </xf>
    <xf numFmtId="2" fontId="12" fillId="8" borderId="1" xfId="0" applyNumberFormat="1" applyFont="1" applyFill="1" applyBorder="1" applyAlignment="1">
      <alignment horizontal="center" vertical="center" wrapText="1" readingOrder="1"/>
    </xf>
    <xf numFmtId="0" fontId="12" fillId="8" borderId="12" xfId="0" applyFont="1" applyFill="1" applyBorder="1" applyAlignment="1">
      <alignment horizontal="center" wrapText="1" readingOrder="1"/>
    </xf>
    <xf numFmtId="0" fontId="6" fillId="4" borderId="7" xfId="0" applyFont="1" applyFill="1" applyBorder="1" applyAlignment="1" applyProtection="1">
      <alignment horizontal="center" vertical="center" wrapText="1" readingOrder="1"/>
      <protection locked="0"/>
    </xf>
    <xf numFmtId="0" fontId="6" fillId="4" borderId="8" xfId="0" applyFont="1" applyFill="1" applyBorder="1" applyAlignment="1" applyProtection="1">
      <alignment horizontal="center" vertical="center" wrapText="1" readingOrder="1"/>
      <protection locked="0"/>
    </xf>
    <xf numFmtId="0" fontId="6" fillId="5" borderId="8" xfId="0" applyFont="1" applyFill="1" applyBorder="1" applyAlignment="1" applyProtection="1">
      <alignment horizontal="center" vertical="center" wrapText="1" readingOrder="1"/>
      <protection locked="0"/>
    </xf>
    <xf numFmtId="49" fontId="6" fillId="5" borderId="8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5" borderId="8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8" borderId="16" xfId="0" applyFont="1" applyFill="1" applyBorder="1" applyAlignment="1">
      <alignment horizontal="center" vertical="center" readingOrder="1"/>
    </xf>
    <xf numFmtId="0" fontId="13" fillId="8" borderId="16" xfId="0" applyFont="1" applyFill="1" applyBorder="1" applyAlignment="1">
      <alignment horizontal="center" vertical="center" wrapText="1" readingOrder="1"/>
    </xf>
    <xf numFmtId="0" fontId="12" fillId="0" borderId="18" xfId="0" applyFont="1" applyBorder="1"/>
    <xf numFmtId="0" fontId="6" fillId="0" borderId="18" xfId="0" applyFont="1" applyBorder="1" applyAlignment="1">
      <alignment horizontal="center" vertical="center" readingOrder="1"/>
    </xf>
    <xf numFmtId="0" fontId="5" fillId="0" borderId="18" xfId="0" applyFont="1" applyBorder="1"/>
    <xf numFmtId="0" fontId="12" fillId="0" borderId="5" xfId="0" applyFont="1" applyBorder="1"/>
    <xf numFmtId="0" fontId="12" fillId="0" borderId="4" xfId="0" applyFont="1" applyBorder="1"/>
    <xf numFmtId="0" fontId="12" fillId="7" borderId="4" xfId="0" applyFont="1" applyFill="1" applyBorder="1" applyAlignment="1">
      <alignment wrapText="1" readingOrder="1"/>
    </xf>
    <xf numFmtId="4" fontId="5" fillId="0" borderId="5" xfId="0" applyNumberFormat="1" applyFont="1" applyBorder="1"/>
    <xf numFmtId="0" fontId="5" fillId="0" borderId="5" xfId="0" applyFont="1" applyBorder="1"/>
    <xf numFmtId="4" fontId="9" fillId="0" borderId="15" xfId="0" applyNumberFormat="1" applyFont="1" applyBorder="1"/>
    <xf numFmtId="4" fontId="19" fillId="4" borderId="1" xfId="0" applyNumberFormat="1" applyFont="1" applyFill="1" applyBorder="1"/>
    <xf numFmtId="4" fontId="19" fillId="0" borderId="1" xfId="0" applyNumberFormat="1" applyFont="1" applyBorder="1"/>
    <xf numFmtId="0" fontId="6" fillId="8" borderId="18" xfId="0" applyFont="1" applyFill="1" applyBorder="1" applyAlignment="1">
      <alignment readingOrder="1"/>
    </xf>
    <xf numFmtId="0" fontId="6" fillId="8" borderId="18" xfId="0" applyFont="1" applyFill="1" applyBorder="1" applyAlignment="1">
      <alignment wrapText="1" readingOrder="1"/>
    </xf>
    <xf numFmtId="0" fontId="6" fillId="5" borderId="18" xfId="0" applyFont="1" applyFill="1" applyBorder="1" applyAlignment="1">
      <alignment horizontal="center" vertical="center" wrapText="1" readingOrder="1"/>
    </xf>
    <xf numFmtId="4" fontId="6" fillId="4" borderId="18" xfId="0" applyNumberFormat="1" applyFont="1" applyFill="1" applyBorder="1" applyAlignment="1">
      <alignment horizontal="center" vertical="center"/>
    </xf>
    <xf numFmtId="4" fontId="6" fillId="5" borderId="18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wrapText="1" readingOrder="1"/>
    </xf>
    <xf numFmtId="0" fontId="6" fillId="5" borderId="15" xfId="0" applyFont="1" applyFill="1" applyBorder="1" applyAlignment="1">
      <alignment horizontal="center" vertical="center" wrapText="1" readingOrder="1"/>
    </xf>
    <xf numFmtId="4" fontId="6" fillId="4" borderId="15" xfId="0" applyNumberFormat="1" applyFont="1" applyFill="1" applyBorder="1" applyAlignment="1">
      <alignment horizontal="center" vertical="center"/>
    </xf>
    <xf numFmtId="4" fontId="6" fillId="5" borderId="15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4" fontId="19" fillId="4" borderId="1" xfId="0" applyNumberFormat="1" applyFont="1" applyFill="1" applyBorder="1" applyAlignment="1">
      <alignment horizontal="center" vertical="center"/>
    </xf>
    <xf numFmtId="1" fontId="5" fillId="4" borderId="18" xfId="0" applyNumberFormat="1" applyFont="1" applyFill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 wrapText="1" readingOrder="1"/>
    </xf>
    <xf numFmtId="4" fontId="6" fillId="8" borderId="1" xfId="0" applyNumberFormat="1" applyFont="1" applyFill="1" applyBorder="1" applyAlignment="1">
      <alignment horizontal="center" vertical="center" readingOrder="1"/>
    </xf>
    <xf numFmtId="0" fontId="6" fillId="5" borderId="18" xfId="0" applyFont="1" applyFill="1" applyBorder="1" applyAlignment="1">
      <alignment horizontal="left" vertical="center" wrapText="1" readingOrder="1"/>
    </xf>
    <xf numFmtId="4" fontId="6" fillId="5" borderId="18" xfId="0" applyNumberFormat="1" applyFont="1" applyFill="1" applyBorder="1" applyAlignment="1">
      <alignment horizontal="center" vertical="center" readingOrder="1"/>
    </xf>
    <xf numFmtId="0" fontId="6" fillId="0" borderId="18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readingOrder="1"/>
    </xf>
    <xf numFmtId="4" fontId="6" fillId="0" borderId="5" xfId="0" applyNumberFormat="1" applyFont="1" applyBorder="1" applyAlignment="1">
      <alignment horizontal="center" vertical="center"/>
    </xf>
    <xf numFmtId="0" fontId="6" fillId="5" borderId="15" xfId="0" applyFont="1" applyFill="1" applyBorder="1" applyAlignment="1">
      <alignment horizontal="left" vertical="center" wrapText="1" readingOrder="1"/>
    </xf>
    <xf numFmtId="4" fontId="6" fillId="5" borderId="15" xfId="0" applyNumberFormat="1" applyFont="1" applyFill="1" applyBorder="1" applyAlignment="1">
      <alignment horizontal="center" vertical="center" readingOrder="1"/>
    </xf>
    <xf numFmtId="0" fontId="6" fillId="0" borderId="15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3" fillId="0" borderId="1" xfId="0" applyFont="1" applyBorder="1" applyAlignment="1" applyProtection="1">
      <alignment horizontal="left" vertical="center" wrapText="1" readingOrder="1"/>
      <protection locked="0"/>
    </xf>
    <xf numFmtId="49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3" fillId="5" borderId="1" xfId="1" applyFont="1" applyFill="1" applyBorder="1" applyAlignment="1">
      <alignment horizontal="center" vertical="center" wrapText="1" readingOrder="1"/>
    </xf>
    <xf numFmtId="1" fontId="13" fillId="4" borderId="1" xfId="1" applyNumberFormat="1" applyFont="1" applyFill="1" applyBorder="1" applyAlignment="1">
      <alignment horizontal="center" vertical="center" readingOrder="1"/>
    </xf>
    <xf numFmtId="0" fontId="13" fillId="4" borderId="1" xfId="0" applyFont="1" applyFill="1" applyBorder="1" applyAlignment="1" applyProtection="1">
      <alignment horizontal="center" vertical="center" wrapText="1" readingOrder="1"/>
      <protection locked="0"/>
    </xf>
    <xf numFmtId="0" fontId="3" fillId="8" borderId="1" xfId="0" applyFont="1" applyFill="1" applyBorder="1" applyAlignment="1">
      <alignment horizontal="center" vertical="center" readingOrder="1"/>
    </xf>
    <xf numFmtId="0" fontId="6" fillId="8" borderId="1" xfId="0" applyFont="1" applyFill="1" applyBorder="1" applyAlignment="1">
      <alignment horizontal="center" vertical="center" wrapText="1" readingOrder="1"/>
    </xf>
    <xf numFmtId="4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 readingOrder="1"/>
    </xf>
    <xf numFmtId="4" fontId="6" fillId="8" borderId="1" xfId="0" applyNumberFormat="1" applyFont="1" applyFill="1" applyBorder="1" applyAlignment="1">
      <alignment horizontal="center" vertical="center" wrapText="1" readingOrder="1"/>
    </xf>
    <xf numFmtId="0" fontId="3" fillId="8" borderId="1" xfId="0" applyFont="1" applyFill="1" applyBorder="1" applyAlignment="1" applyProtection="1">
      <alignment horizontal="center" vertical="center" wrapText="1" readingOrder="1"/>
      <protection locked="0"/>
    </xf>
    <xf numFmtId="0" fontId="6" fillId="8" borderId="1" xfId="0" applyFont="1" applyFill="1" applyBorder="1" applyAlignment="1" applyProtection="1">
      <alignment horizontal="center" vertical="center" wrapText="1" readingOrder="1"/>
      <protection locked="0"/>
    </xf>
    <xf numFmtId="4" fontId="6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13" fillId="8" borderId="1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1" xfId="0" applyFont="1" applyFill="1" applyBorder="1" applyAlignment="1">
      <alignment horizontal="center" vertical="center" readingOrder="1"/>
    </xf>
    <xf numFmtId="0" fontId="13" fillId="8" borderId="12" xfId="0" applyFont="1" applyFill="1" applyBorder="1" applyAlignment="1">
      <alignment horizontal="center" vertical="center" wrapText="1" readingOrder="1"/>
    </xf>
    <xf numFmtId="0" fontId="6" fillId="8" borderId="0" xfId="0" applyFont="1" applyFill="1" applyAlignment="1" applyProtection="1">
      <alignment horizontal="center" vertical="center" wrapText="1" readingOrder="1"/>
      <protection locked="0"/>
    </xf>
    <xf numFmtId="0" fontId="6" fillId="8" borderId="16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 wrapText="1" readingOrder="1"/>
    </xf>
    <xf numFmtId="0" fontId="6" fillId="8" borderId="17" xfId="0" applyFont="1" applyFill="1" applyBorder="1" applyAlignment="1" applyProtection="1">
      <alignment horizontal="center" vertical="center" wrapText="1" readingOrder="1"/>
      <protection locked="0"/>
    </xf>
    <xf numFmtId="0" fontId="14" fillId="8" borderId="1" xfId="0" applyFont="1" applyFill="1" applyBorder="1" applyAlignment="1" applyProtection="1">
      <alignment horizontal="center" vertical="center" wrapText="1" readingOrder="1"/>
      <protection locked="0"/>
    </xf>
    <xf numFmtId="4" fontId="6" fillId="8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5" xfId="0" applyFont="1" applyFill="1" applyBorder="1" applyAlignment="1">
      <alignment horizontal="center" vertical="center"/>
    </xf>
    <xf numFmtId="1" fontId="3" fillId="8" borderId="5" xfId="1" applyNumberFormat="1" applyFont="1" applyFill="1" applyBorder="1" applyAlignment="1">
      <alignment horizontal="center" vertical="center" readingOrder="1"/>
    </xf>
    <xf numFmtId="4" fontId="13" fillId="8" borderId="5" xfId="0" applyNumberFormat="1" applyFont="1" applyFill="1" applyBorder="1" applyAlignment="1">
      <alignment horizontal="center" vertical="center"/>
    </xf>
    <xf numFmtId="4" fontId="13" fillId="8" borderId="18" xfId="0" applyNumberFormat="1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2" fillId="8" borderId="18" xfId="0" applyFont="1" applyFill="1" applyBorder="1" applyAlignment="1">
      <alignment horizontal="center" vertical="center" readingOrder="1"/>
    </xf>
    <xf numFmtId="4" fontId="3" fillId="8" borderId="1" xfId="0" applyNumberFormat="1" applyFont="1" applyFill="1" applyBorder="1" applyAlignment="1">
      <alignment horizontal="center" vertical="center" readingOrder="1"/>
    </xf>
    <xf numFmtId="0" fontId="12" fillId="0" borderId="26" xfId="0" applyFont="1" applyBorder="1"/>
    <xf numFmtId="0" fontId="6" fillId="0" borderId="26" xfId="0" applyFont="1" applyBorder="1" applyAlignment="1">
      <alignment horizontal="center" vertical="center" readingOrder="1"/>
    </xf>
    <xf numFmtId="4" fontId="19" fillId="4" borderId="5" xfId="0" applyNumberFormat="1" applyFont="1" applyFill="1" applyBorder="1"/>
    <xf numFmtId="4" fontId="5" fillId="8" borderId="26" xfId="0" applyNumberFormat="1" applyFont="1" applyFill="1" applyBorder="1"/>
    <xf numFmtId="0" fontId="5" fillId="0" borderId="26" xfId="0" applyFont="1" applyBorder="1"/>
    <xf numFmtId="4" fontId="19" fillId="0" borderId="5" xfId="0" applyNumberFormat="1" applyFont="1" applyBorder="1"/>
    <xf numFmtId="0" fontId="13" fillId="6" borderId="18" xfId="0" applyFont="1" applyFill="1" applyBorder="1" applyAlignment="1">
      <alignment readingOrder="1"/>
    </xf>
    <xf numFmtId="0" fontId="13" fillId="7" borderId="18" xfId="0" applyFont="1" applyFill="1" applyBorder="1" applyAlignment="1">
      <alignment wrapText="1" readingOrder="1"/>
    </xf>
    <xf numFmtId="4" fontId="13" fillId="5" borderId="18" xfId="0" applyNumberFormat="1" applyFont="1" applyFill="1" applyBorder="1" applyAlignment="1">
      <alignment horizontal="center" vertical="center"/>
    </xf>
    <xf numFmtId="0" fontId="0" fillId="0" borderId="18" xfId="0" applyBorder="1"/>
    <xf numFmtId="1" fontId="6" fillId="0" borderId="18" xfId="1" applyNumberFormat="1" applyFont="1" applyBorder="1" applyAlignment="1">
      <alignment horizontal="center" vertical="center" readingOrder="1"/>
    </xf>
    <xf numFmtId="0" fontId="1" fillId="0" borderId="5" xfId="0" applyFont="1" applyBorder="1" applyAlignment="1">
      <alignment horizontal="left"/>
    </xf>
    <xf numFmtId="4" fontId="5" fillId="8" borderId="20" xfId="0" applyNumberFormat="1" applyFont="1" applyFill="1" applyBorder="1"/>
    <xf numFmtId="4" fontId="19" fillId="4" borderId="20" xfId="0" applyNumberFormat="1" applyFont="1" applyFill="1" applyBorder="1"/>
    <xf numFmtId="0" fontId="6" fillId="4" borderId="5" xfId="0" applyFont="1" applyFill="1" applyBorder="1" applyAlignment="1">
      <alignment horizontal="center" vertical="center" readingOrder="1"/>
    </xf>
    <xf numFmtId="0" fontId="6" fillId="5" borderId="5" xfId="0" applyFont="1" applyFill="1" applyBorder="1" applyAlignment="1">
      <alignment horizontal="left" vertical="center" wrapText="1" readingOrder="1"/>
    </xf>
    <xf numFmtId="4" fontId="6" fillId="5" borderId="5" xfId="0" applyNumberFormat="1" applyFont="1" applyFill="1" applyBorder="1" applyAlignment="1">
      <alignment horizontal="center" vertical="center"/>
    </xf>
    <xf numFmtId="0" fontId="17" fillId="8" borderId="18" xfId="0" applyFont="1" applyFill="1" applyBorder="1"/>
    <xf numFmtId="0" fontId="12" fillId="8" borderId="18" xfId="0" applyFont="1" applyFill="1" applyBorder="1" applyAlignment="1">
      <alignment wrapText="1"/>
    </xf>
    <xf numFmtId="0" fontId="18" fillId="8" borderId="18" xfId="0" applyFont="1" applyFill="1" applyBorder="1"/>
    <xf numFmtId="49" fontId="6" fillId="5" borderId="18" xfId="0" applyNumberFormat="1" applyFont="1" applyFill="1" applyBorder="1" applyAlignment="1">
      <alignment horizontal="left" vertical="center" wrapText="1" readingOrder="1"/>
    </xf>
    <xf numFmtId="0" fontId="17" fillId="0" borderId="18" xfId="0" applyFont="1" applyBorder="1"/>
    <xf numFmtId="1" fontId="6" fillId="4" borderId="18" xfId="1" applyNumberFormat="1" applyFont="1" applyFill="1" applyBorder="1" applyAlignment="1">
      <alignment horizontal="center" vertical="center" readingOrder="1"/>
    </xf>
    <xf numFmtId="0" fontId="6" fillId="4" borderId="18" xfId="0" applyFont="1" applyFill="1" applyBorder="1" applyAlignment="1" applyProtection="1">
      <alignment horizontal="center" vertical="center" wrapText="1" readingOrder="1"/>
      <protection locked="0"/>
    </xf>
    <xf numFmtId="0" fontId="12" fillId="8" borderId="18" xfId="0" applyFont="1" applyFill="1" applyBorder="1"/>
    <xf numFmtId="4" fontId="6" fillId="5" borderId="18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left"/>
    </xf>
    <xf numFmtId="4" fontId="20" fillId="4" borderId="15" xfId="0" applyNumberFormat="1" applyFont="1" applyFill="1" applyBorder="1" applyAlignment="1">
      <alignment horizontal="center" vertical="center"/>
    </xf>
    <xf numFmtId="0" fontId="6" fillId="8" borderId="18" xfId="1" applyFont="1" applyFill="1" applyBorder="1" applyAlignment="1">
      <alignment vertical="center" wrapText="1" readingOrder="1"/>
    </xf>
    <xf numFmtId="49" fontId="6" fillId="8" borderId="18" xfId="1" applyNumberFormat="1" applyFont="1" applyFill="1" applyBorder="1" applyAlignment="1">
      <alignment vertical="center" wrapText="1" readingOrder="1"/>
    </xf>
    <xf numFmtId="0" fontId="0" fillId="8" borderId="18" xfId="0" applyFill="1" applyBorder="1"/>
    <xf numFmtId="4" fontId="6" fillId="8" borderId="18" xfId="0" applyNumberFormat="1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/>
    </xf>
    <xf numFmtId="3" fontId="6" fillId="8" borderId="18" xfId="1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 readingOrder="1"/>
    </xf>
    <xf numFmtId="0" fontId="0" fillId="8" borderId="0" xfId="0" applyFill="1"/>
    <xf numFmtId="0" fontId="6" fillId="8" borderId="1" xfId="0" applyFont="1" applyFill="1" applyBorder="1" applyAlignment="1" applyProtection="1">
      <alignment horizontal="left" vertical="center" wrapText="1" readingOrder="1"/>
      <protection locked="0"/>
    </xf>
    <xf numFmtId="2" fontId="3" fillId="8" borderId="18" xfId="0" applyNumberFormat="1" applyFont="1" applyFill="1" applyBorder="1" applyAlignment="1">
      <alignment horizontal="center" vertical="center" wrapText="1" readingOrder="1"/>
    </xf>
    <xf numFmtId="0" fontId="6" fillId="8" borderId="18" xfId="0" applyFont="1" applyFill="1" applyBorder="1" applyAlignment="1">
      <alignment horizontal="center" vertical="center" readingOrder="1"/>
    </xf>
    <xf numFmtId="0" fontId="0" fillId="8" borderId="18" xfId="0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 wrapText="1" readingOrder="1"/>
    </xf>
    <xf numFmtId="4" fontId="6" fillId="8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18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 wrapText="1" readingOrder="1"/>
    </xf>
    <xf numFmtId="0" fontId="12" fillId="8" borderId="18" xfId="0" applyFont="1" applyFill="1" applyBorder="1" applyAlignment="1" applyProtection="1">
      <alignment horizontal="center" vertical="center" wrapText="1" readingOrder="1"/>
      <protection locked="0"/>
    </xf>
    <xf numFmtId="0" fontId="13" fillId="8" borderId="18" xfId="0" applyFont="1" applyFill="1" applyBorder="1" applyAlignment="1" applyProtection="1">
      <alignment horizontal="center" vertical="center" wrapText="1" readingOrder="1"/>
      <protection locked="0"/>
    </xf>
    <xf numFmtId="0" fontId="6" fillId="8" borderId="5" xfId="0" applyFont="1" applyFill="1" applyBorder="1" applyAlignment="1">
      <alignment horizontal="center" vertical="center" readingOrder="1"/>
    </xf>
    <xf numFmtId="0" fontId="6" fillId="8" borderId="5" xfId="0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/>
    </xf>
    <xf numFmtId="4" fontId="6" fillId="8" borderId="5" xfId="0" applyNumberFormat="1" applyFont="1" applyFill="1" applyBorder="1" applyAlignment="1">
      <alignment horizontal="center" vertical="center" readingOrder="1"/>
    </xf>
    <xf numFmtId="0" fontId="3" fillId="8" borderId="15" xfId="0" applyFont="1" applyFill="1" applyBorder="1" applyAlignment="1" applyProtection="1">
      <alignment horizontal="center" vertical="center" wrapText="1" readingOrder="1"/>
      <protection locked="0"/>
    </xf>
    <xf numFmtId="0" fontId="6" fillId="8" borderId="15" xfId="0" applyFont="1" applyFill="1" applyBorder="1" applyAlignment="1" applyProtection="1">
      <alignment horizontal="center" vertical="center" wrapText="1" readingOrder="1"/>
      <protection locked="0"/>
    </xf>
    <xf numFmtId="4" fontId="6" fillId="8" borderId="15" xfId="0" applyNumberFormat="1" applyFont="1" applyFill="1" applyBorder="1" applyAlignment="1">
      <alignment horizontal="center" vertical="center"/>
    </xf>
    <xf numFmtId="4" fontId="6" fillId="8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8" borderId="15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 readingOrder="1"/>
    </xf>
    <xf numFmtId="0" fontId="13" fillId="8" borderId="18" xfId="0" applyFont="1" applyFill="1" applyBorder="1" applyAlignment="1">
      <alignment horizontal="center" vertical="center" wrapText="1" readingOrder="1"/>
    </xf>
    <xf numFmtId="0" fontId="12" fillId="8" borderId="26" xfId="0" applyFont="1" applyFill="1" applyBorder="1" applyAlignment="1">
      <alignment horizontal="center" vertical="center" readingOrder="1"/>
    </xf>
    <xf numFmtId="0" fontId="12" fillId="8" borderId="26" xfId="0" applyFont="1" applyFill="1" applyBorder="1" applyAlignment="1">
      <alignment horizontal="center" vertical="center" wrapText="1" readingOrder="1"/>
    </xf>
    <xf numFmtId="0" fontId="12" fillId="8" borderId="27" xfId="0" applyFont="1" applyFill="1" applyBorder="1" applyAlignment="1">
      <alignment horizontal="center" vertical="center" wrapText="1" readingOrder="1"/>
    </xf>
    <xf numFmtId="4" fontId="13" fillId="8" borderId="26" xfId="0" applyNumberFormat="1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 readingOrder="1"/>
    </xf>
    <xf numFmtId="0" fontId="0" fillId="8" borderId="26" xfId="0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 wrapText="1" readingOrder="1"/>
    </xf>
    <xf numFmtId="0" fontId="6" fillId="8" borderId="13" xfId="0" applyFont="1" applyFill="1" applyBorder="1" applyAlignment="1">
      <alignment readingOrder="1"/>
    </xf>
    <xf numFmtId="0" fontId="6" fillId="8" borderId="24" xfId="0" applyFont="1" applyFill="1" applyBorder="1" applyAlignment="1">
      <alignment readingOrder="1"/>
    </xf>
    <xf numFmtId="1" fontId="3" fillId="4" borderId="15" xfId="0" applyNumberFormat="1" applyFont="1" applyFill="1" applyBorder="1" applyAlignment="1">
      <alignment horizontal="center" vertical="center" wrapText="1" readingOrder="1"/>
    </xf>
    <xf numFmtId="1" fontId="10" fillId="4" borderId="19" xfId="0" applyNumberFormat="1" applyFont="1" applyFill="1" applyBorder="1" applyAlignment="1">
      <alignment horizontal="right" vertical="center" wrapText="1" readingOrder="1"/>
    </xf>
    <xf numFmtId="1" fontId="10" fillId="4" borderId="10" xfId="0" applyNumberFormat="1" applyFont="1" applyFill="1" applyBorder="1" applyAlignment="1">
      <alignment horizontal="right" vertical="center" wrapText="1" readingOrder="1"/>
    </xf>
    <xf numFmtId="1" fontId="10" fillId="4" borderId="11" xfId="0" applyNumberFormat="1" applyFont="1" applyFill="1" applyBorder="1" applyAlignment="1">
      <alignment horizontal="right" vertical="center" wrapText="1" readingOrder="1"/>
    </xf>
    <xf numFmtId="0" fontId="8" fillId="0" borderId="7" xfId="0" applyFont="1" applyBorder="1" applyAlignment="1" applyProtection="1">
      <alignment horizontal="right" vertical="center" wrapText="1" readingOrder="1"/>
      <protection locked="0"/>
    </xf>
    <xf numFmtId="0" fontId="8" fillId="0" borderId="8" xfId="0" applyFont="1" applyBorder="1" applyAlignment="1" applyProtection="1">
      <alignment horizontal="right" vertical="center" wrapText="1" readingOrder="1"/>
      <protection locked="0"/>
    </xf>
    <xf numFmtId="0" fontId="8" fillId="0" borderId="9" xfId="0" applyFont="1" applyBorder="1" applyAlignment="1" applyProtection="1">
      <alignment horizontal="right" vertical="center" wrapText="1" readingOrder="1"/>
      <protection locked="0"/>
    </xf>
    <xf numFmtId="1" fontId="10" fillId="0" borderId="10" xfId="1" applyNumberFormat="1" applyFont="1" applyBorder="1" applyAlignment="1">
      <alignment horizontal="right" vertical="center" readingOrder="1"/>
    </xf>
    <xf numFmtId="1" fontId="10" fillId="0" borderId="11" xfId="1" applyNumberFormat="1" applyFont="1" applyBorder="1" applyAlignment="1">
      <alignment horizontal="right" vertical="center" readingOrder="1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/>
    </xf>
    <xf numFmtId="1" fontId="6" fillId="4" borderId="1" xfId="1" applyNumberFormat="1" applyFont="1" applyFill="1" applyBorder="1" applyAlignment="1">
      <alignment horizontal="center" vertical="center" readingOrder="1"/>
    </xf>
    <xf numFmtId="0" fontId="13" fillId="8" borderId="16" xfId="0" applyFont="1" applyFill="1" applyBorder="1" applyAlignment="1">
      <alignment horizontal="center" vertical="center" readingOrder="1"/>
    </xf>
    <xf numFmtId="0" fontId="2" fillId="0" borderId="0" xfId="0" applyFont="1" applyAlignment="1">
      <alignment horizontal="center"/>
    </xf>
    <xf numFmtId="0" fontId="3" fillId="8" borderId="13" xfId="0" applyFont="1" applyFill="1" applyBorder="1" applyAlignment="1">
      <alignment wrapText="1" readingOrder="1"/>
    </xf>
    <xf numFmtId="0" fontId="3" fillId="8" borderId="14" xfId="0" applyFont="1" applyFill="1" applyBorder="1" applyAlignment="1">
      <alignment wrapText="1" readingOrder="1"/>
    </xf>
    <xf numFmtId="0" fontId="9" fillId="0" borderId="1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0" fillId="4" borderId="7" xfId="0" applyFont="1" applyFill="1" applyBorder="1" applyAlignment="1">
      <alignment horizontal="right" vertical="center" wrapText="1" readingOrder="1"/>
    </xf>
    <xf numFmtId="0" fontId="10" fillId="4" borderId="8" xfId="0" applyFont="1" applyFill="1" applyBorder="1" applyAlignment="1">
      <alignment horizontal="right" vertical="center" wrapText="1" readingOrder="1"/>
    </xf>
    <xf numFmtId="0" fontId="10" fillId="4" borderId="9" xfId="0" applyFont="1" applyFill="1" applyBorder="1" applyAlignment="1">
      <alignment horizontal="right" vertical="center" wrapText="1" readingOrder="1"/>
    </xf>
    <xf numFmtId="0" fontId="6" fillId="8" borderId="13" xfId="0" applyFont="1" applyFill="1" applyBorder="1" applyAlignment="1">
      <alignment readingOrder="1"/>
    </xf>
    <xf numFmtId="0" fontId="6" fillId="8" borderId="14" xfId="0" applyFont="1" applyFill="1" applyBorder="1" applyAlignment="1">
      <alignment readingOrder="1"/>
    </xf>
    <xf numFmtId="0" fontId="1" fillId="0" borderId="5" xfId="0" applyFont="1" applyBorder="1" applyAlignment="1">
      <alignment horizontal="left"/>
    </xf>
    <xf numFmtId="0" fontId="6" fillId="8" borderId="18" xfId="0" applyFont="1" applyFill="1" applyBorder="1" applyAlignment="1">
      <alignment readingOrder="1"/>
    </xf>
    <xf numFmtId="0" fontId="3" fillId="8" borderId="24" xfId="0" applyFont="1" applyFill="1" applyBorder="1" applyAlignment="1">
      <alignment wrapText="1" readingOrder="1"/>
    </xf>
    <xf numFmtId="0" fontId="6" fillId="8" borderId="24" xfId="0" applyFont="1" applyFill="1" applyBorder="1" applyAlignment="1">
      <alignment readingOrder="1"/>
    </xf>
    <xf numFmtId="1" fontId="3" fillId="4" borderId="5" xfId="0" applyNumberFormat="1" applyFont="1" applyFill="1" applyBorder="1" applyAlignment="1">
      <alignment horizontal="center" vertical="center" wrapText="1" readingOrder="1"/>
    </xf>
    <xf numFmtId="1" fontId="3" fillId="4" borderId="15" xfId="0" applyNumberFormat="1" applyFont="1" applyFill="1" applyBorder="1" applyAlignment="1">
      <alignment horizontal="center" vertical="center" wrapText="1" readingOrder="1"/>
    </xf>
    <xf numFmtId="0" fontId="8" fillId="4" borderId="19" xfId="0" applyFont="1" applyFill="1" applyBorder="1" applyAlignment="1">
      <alignment horizontal="right" vertical="center" readingOrder="1"/>
    </xf>
    <xf numFmtId="0" fontId="8" fillId="4" borderId="10" xfId="0" applyFont="1" applyFill="1" applyBorder="1" applyAlignment="1">
      <alignment horizontal="right" vertical="center" readingOrder="1"/>
    </xf>
    <xf numFmtId="0" fontId="8" fillId="4" borderId="11" xfId="0" applyFont="1" applyFill="1" applyBorder="1" applyAlignment="1">
      <alignment horizontal="right" vertical="center" readingOrder="1"/>
    </xf>
    <xf numFmtId="0" fontId="6" fillId="0" borderId="13" xfId="0" applyFont="1" applyBorder="1" applyAlignment="1">
      <alignment readingOrder="1"/>
    </xf>
    <xf numFmtId="0" fontId="6" fillId="0" borderId="14" xfId="0" applyFont="1" applyBorder="1" applyAlignment="1">
      <alignment readingOrder="1"/>
    </xf>
    <xf numFmtId="0" fontId="21" fillId="6" borderId="19" xfId="0" applyFont="1" applyFill="1" applyBorder="1" applyAlignment="1">
      <alignment horizontal="right" readingOrder="1"/>
    </xf>
    <xf numFmtId="0" fontId="21" fillId="6" borderId="10" xfId="0" applyFont="1" applyFill="1" applyBorder="1" applyAlignment="1">
      <alignment horizontal="right" readingOrder="1"/>
    </xf>
    <xf numFmtId="0" fontId="21" fillId="6" borderId="11" xfId="0" applyFont="1" applyFill="1" applyBorder="1" applyAlignment="1">
      <alignment horizontal="right" readingOrder="1"/>
    </xf>
    <xf numFmtId="2" fontId="3" fillId="4" borderId="1" xfId="0" applyNumberFormat="1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left" vertical="center" wrapText="1" readingOrder="1"/>
    </xf>
    <xf numFmtId="4" fontId="6" fillId="4" borderId="1" xfId="0" applyNumberFormat="1" applyFont="1" applyFill="1" applyBorder="1" applyAlignment="1">
      <alignment horizontal="center" vertical="center" readingOrder="1"/>
    </xf>
    <xf numFmtId="0" fontId="6" fillId="4" borderId="5" xfId="0" applyFont="1" applyFill="1" applyBorder="1" applyAlignment="1">
      <alignment horizontal="left" vertical="center" wrapText="1" readingOrder="1"/>
    </xf>
    <xf numFmtId="0" fontId="6" fillId="4" borderId="5" xfId="0" applyFont="1" applyFill="1" applyBorder="1" applyAlignment="1">
      <alignment horizontal="center" vertical="center" wrapText="1" readingOrder="1"/>
    </xf>
    <xf numFmtId="4" fontId="6" fillId="4" borderId="5" xfId="0" applyNumberFormat="1" applyFont="1" applyFill="1" applyBorder="1" applyAlignment="1">
      <alignment horizontal="center" vertical="center" readingOrder="1"/>
    </xf>
    <xf numFmtId="0" fontId="13" fillId="4" borderId="18" xfId="0" applyFont="1" applyFill="1" applyBorder="1" applyAlignment="1">
      <alignment horizontal="center" vertical="center" readingOrder="1"/>
    </xf>
    <xf numFmtId="0" fontId="13" fillId="5" borderId="18" xfId="0" applyFont="1" applyFill="1" applyBorder="1" applyAlignment="1">
      <alignment vertical="center" wrapText="1" readingOrder="1"/>
    </xf>
    <xf numFmtId="0" fontId="13" fillId="5" borderId="18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4" fontId="6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6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4" borderId="1" xfId="0" applyFont="1" applyFill="1" applyBorder="1" applyAlignment="1" applyProtection="1">
      <alignment horizontal="center" vertical="center" wrapText="1" readingOrder="1"/>
      <protection locked="0"/>
    </xf>
    <xf numFmtId="0" fontId="14" fillId="5" borderId="1" xfId="0" applyFont="1" applyFill="1" applyBorder="1" applyAlignment="1" applyProtection="1">
      <alignment vertical="center" wrapText="1" readingOrder="1"/>
      <protection locked="0"/>
    </xf>
    <xf numFmtId="0" fontId="14" fillId="5" borderId="1" xfId="0" applyFont="1" applyFill="1" applyBorder="1" applyAlignment="1" applyProtection="1">
      <alignment horizontal="center" vertical="center" wrapText="1" readingOrder="1"/>
      <protection locked="0"/>
    </xf>
    <xf numFmtId="0" fontId="22" fillId="5" borderId="1" xfId="0" applyFont="1" applyFill="1" applyBorder="1" applyAlignment="1" applyProtection="1">
      <alignment vertical="center" wrapText="1" readingOrder="1"/>
      <protection locked="0"/>
    </xf>
    <xf numFmtId="0" fontId="6" fillId="5" borderId="26" xfId="0" applyFont="1" applyFill="1" applyBorder="1" applyAlignment="1">
      <alignment vertical="center" wrapText="1" readingOrder="1"/>
    </xf>
    <xf numFmtId="0" fontId="6" fillId="5" borderId="18" xfId="0" applyFont="1" applyFill="1" applyBorder="1" applyAlignment="1">
      <alignment vertical="center" wrapText="1" readingOrder="1"/>
    </xf>
    <xf numFmtId="0" fontId="6" fillId="5" borderId="21" xfId="0" applyFont="1" applyFill="1" applyBorder="1" applyAlignment="1">
      <alignment horizontal="center" vertical="center" wrapText="1" readingOrder="1"/>
    </xf>
    <xf numFmtId="0" fontId="3" fillId="5" borderId="7" xfId="0" applyFont="1" applyFill="1" applyBorder="1" applyAlignment="1">
      <alignment horizontal="center" vertical="center" wrapText="1" readingOrder="1"/>
    </xf>
    <xf numFmtId="0" fontId="12" fillId="7" borderId="28" xfId="0" applyFont="1" applyFill="1" applyBorder="1" applyAlignment="1">
      <alignment horizontal="center" wrapText="1" readingOrder="1"/>
    </xf>
    <xf numFmtId="0" fontId="12" fillId="5" borderId="27" xfId="0" applyFont="1" applyFill="1" applyBorder="1" applyAlignment="1">
      <alignment horizontal="center" wrapText="1" readingOrder="1"/>
    </xf>
    <xf numFmtId="0" fontId="12" fillId="5" borderId="21" xfId="0" applyFont="1" applyFill="1" applyBorder="1" applyAlignment="1">
      <alignment horizontal="center" wrapText="1" readingOrder="1"/>
    </xf>
    <xf numFmtId="4" fontId="5" fillId="4" borderId="9" xfId="0" applyNumberFormat="1" applyFont="1" applyFill="1" applyBorder="1"/>
    <xf numFmtId="4" fontId="19" fillId="4" borderId="9" xfId="0" applyNumberFormat="1" applyFont="1" applyFill="1" applyBorder="1"/>
    <xf numFmtId="4" fontId="19" fillId="4" borderId="4" xfId="0" applyNumberFormat="1" applyFont="1" applyFill="1" applyBorder="1"/>
    <xf numFmtId="0" fontId="6" fillId="8" borderId="21" xfId="0" applyFont="1" applyFill="1" applyBorder="1" applyAlignment="1">
      <alignment wrapText="1" readingOrder="1"/>
    </xf>
    <xf numFmtId="0" fontId="3" fillId="8" borderId="29" xfId="0" applyFont="1" applyFill="1" applyBorder="1" applyAlignment="1">
      <alignment wrapText="1" readingOrder="1"/>
    </xf>
    <xf numFmtId="0" fontId="6" fillId="8" borderId="30" xfId="0" applyFont="1" applyFill="1" applyBorder="1" applyAlignment="1">
      <alignment wrapText="1" readingOrder="1"/>
    </xf>
    <xf numFmtId="0" fontId="6" fillId="8" borderId="0" xfId="0" applyFont="1" applyFill="1" applyBorder="1" applyAlignment="1">
      <alignment wrapText="1" readingOrder="1"/>
    </xf>
    <xf numFmtId="0" fontId="6" fillId="0" borderId="30" xfId="0" applyFont="1" applyBorder="1" applyAlignment="1">
      <alignment wrapText="1" readingOrder="1"/>
    </xf>
    <xf numFmtId="0" fontId="6" fillId="0" borderId="29" xfId="0" applyFont="1" applyBorder="1" applyAlignment="1">
      <alignment wrapText="1" readingOrder="1"/>
    </xf>
    <xf numFmtId="0" fontId="3" fillId="0" borderId="30" xfId="0" applyFont="1" applyBorder="1" applyAlignment="1">
      <alignment wrapText="1" readingOrder="1"/>
    </xf>
    <xf numFmtId="0" fontId="6" fillId="5" borderId="31" xfId="0" applyFont="1" applyFill="1" applyBorder="1" applyAlignment="1">
      <alignment horizontal="left" vertical="center" wrapText="1" readingOrder="1"/>
    </xf>
    <xf numFmtId="0" fontId="13" fillId="7" borderId="21" xfId="0" applyFont="1" applyFill="1" applyBorder="1" applyAlignment="1">
      <alignment wrapText="1" readingOrder="1"/>
    </xf>
    <xf numFmtId="4" fontId="6" fillId="4" borderId="20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4" fontId="6" fillId="4" borderId="9" xfId="0" applyNumberFormat="1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wrapText="1" readingOrder="1"/>
    </xf>
    <xf numFmtId="0" fontId="3" fillId="8" borderId="1" xfId="0" applyFont="1" applyFill="1" applyBorder="1" applyAlignment="1">
      <alignment wrapText="1" readingOrder="1"/>
    </xf>
    <xf numFmtId="0" fontId="6" fillId="0" borderId="1" xfId="0" applyFont="1" applyBorder="1" applyAlignment="1">
      <alignment wrapText="1" readingOrder="1"/>
    </xf>
    <xf numFmtId="0" fontId="3" fillId="0" borderId="1" xfId="0" applyFont="1" applyBorder="1" applyAlignment="1">
      <alignment wrapText="1" readingOrder="1"/>
    </xf>
    <xf numFmtId="0" fontId="13" fillId="7" borderId="1" xfId="0" applyFont="1" applyFill="1" applyBorder="1" applyAlignment="1">
      <alignment wrapText="1" readingOrder="1"/>
    </xf>
    <xf numFmtId="0" fontId="13" fillId="7" borderId="1" xfId="0" applyFont="1" applyFill="1" applyBorder="1" applyAlignment="1">
      <alignment horizontal="center" wrapText="1" readingOrder="1"/>
    </xf>
    <xf numFmtId="0" fontId="6" fillId="5" borderId="21" xfId="0" applyFont="1" applyFill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center" wrapText="1" readingOrder="1"/>
    </xf>
    <xf numFmtId="0" fontId="3" fillId="0" borderId="1" xfId="0" applyFont="1" applyBorder="1" applyAlignment="1">
      <alignment horizontal="center" wrapText="1" readingOrder="1"/>
    </xf>
    <xf numFmtId="49" fontId="6" fillId="8" borderId="21" xfId="1" applyNumberFormat="1" applyFont="1" applyFill="1" applyBorder="1" applyAlignment="1">
      <alignment horizontal="center" vertical="center" wrapText="1" readingOrder="1"/>
    </xf>
    <xf numFmtId="0" fontId="13" fillId="7" borderId="21" xfId="0" applyFont="1" applyFill="1" applyBorder="1" applyAlignment="1">
      <alignment horizontal="center" wrapText="1" readingOrder="1"/>
    </xf>
    <xf numFmtId="4" fontId="6" fillId="8" borderId="20" xfId="0" applyNumberFormat="1" applyFont="1" applyFill="1" applyBorder="1" applyAlignment="1">
      <alignment horizontal="center" vertical="center"/>
    </xf>
    <xf numFmtId="4" fontId="13" fillId="8" borderId="20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 readingOrder="1"/>
    </xf>
    <xf numFmtId="49" fontId="6" fillId="8" borderId="1" xfId="1" applyNumberFormat="1" applyFont="1" applyFill="1" applyBorder="1" applyAlignment="1">
      <alignment horizontal="center" vertical="center" wrapText="1" readingOrder="1"/>
    </xf>
    <xf numFmtId="0" fontId="23" fillId="0" borderId="1" xfId="0" applyFont="1" applyBorder="1"/>
    <xf numFmtId="0" fontId="23" fillId="8" borderId="1" xfId="0" applyFont="1" applyFill="1" applyBorder="1"/>
    <xf numFmtId="0" fontId="3" fillId="8" borderId="18" xfId="0" applyFont="1" applyFill="1" applyBorder="1" applyAlignment="1">
      <alignment wrapText="1"/>
    </xf>
    <xf numFmtId="0" fontId="6" fillId="5" borderId="7" xfId="0" applyFont="1" applyFill="1" applyBorder="1" applyAlignment="1">
      <alignment horizontal="center" vertical="center" wrapText="1" readingOrder="1"/>
    </xf>
    <xf numFmtId="1" fontId="3" fillId="4" borderId="7" xfId="0" applyNumberFormat="1" applyFont="1" applyFill="1" applyBorder="1" applyAlignment="1">
      <alignment horizontal="center" vertical="center" wrapText="1" readingOrder="1"/>
    </xf>
    <xf numFmtId="0" fontId="11" fillId="5" borderId="1" xfId="0" applyFont="1" applyFill="1" applyBorder="1" applyAlignment="1">
      <alignment horizontal="center" vertical="center" wrapText="1" readingOrder="1"/>
    </xf>
    <xf numFmtId="0" fontId="6" fillId="8" borderId="7" xfId="0" applyFont="1" applyFill="1" applyBorder="1" applyAlignment="1">
      <alignment horizontal="center" vertical="center" wrapText="1" readingOrder="1"/>
    </xf>
    <xf numFmtId="0" fontId="3" fillId="8" borderId="30" xfId="0" applyFont="1" applyFill="1" applyBorder="1" applyAlignment="1">
      <alignment horizontal="center" vertical="center" wrapText="1" readingOrder="1"/>
    </xf>
    <xf numFmtId="0" fontId="13" fillId="8" borderId="32" xfId="0" applyFont="1" applyFill="1" applyBorder="1" applyAlignment="1">
      <alignment horizontal="center" vertical="center" wrapText="1" readingOrder="1"/>
    </xf>
    <xf numFmtId="0" fontId="6" fillId="8" borderId="7" xfId="0" applyFont="1" applyFill="1" applyBorder="1" applyAlignment="1" applyProtection="1">
      <alignment horizontal="center" vertical="center" wrapText="1" readingOrder="1"/>
      <protection locked="0"/>
    </xf>
    <xf numFmtId="0" fontId="6" fillId="8" borderId="31" xfId="0" applyFont="1" applyFill="1" applyBorder="1" applyAlignment="1">
      <alignment horizontal="center" vertical="center" wrapText="1" readingOrder="1"/>
    </xf>
    <xf numFmtId="0" fontId="6" fillId="8" borderId="21" xfId="0" applyFont="1" applyFill="1" applyBorder="1" applyAlignment="1">
      <alignment horizontal="center" vertical="center" wrapText="1" readingOrder="1"/>
    </xf>
    <xf numFmtId="0" fontId="3" fillId="8" borderId="21" xfId="0" applyFont="1" applyFill="1" applyBorder="1" applyAlignment="1">
      <alignment horizontal="center" vertical="center" wrapText="1" readingOrder="1"/>
    </xf>
    <xf numFmtId="0" fontId="13" fillId="8" borderId="21" xfId="0" applyFont="1" applyFill="1" applyBorder="1" applyAlignment="1" applyProtection="1">
      <alignment horizontal="center" vertical="center" wrapText="1" readingOrder="1"/>
      <protection locked="0"/>
    </xf>
    <xf numFmtId="0" fontId="6" fillId="8" borderId="19" xfId="0" applyFont="1" applyFill="1" applyBorder="1" applyAlignment="1" applyProtection="1">
      <alignment horizontal="center" vertical="center" wrapText="1" readingOrder="1"/>
      <protection locked="0"/>
    </xf>
    <xf numFmtId="0" fontId="13" fillId="8" borderId="33" xfId="0" applyFont="1" applyFill="1" applyBorder="1" applyAlignment="1">
      <alignment horizontal="center" vertical="center" wrapText="1" readingOrder="1"/>
    </xf>
    <xf numFmtId="4" fontId="6" fillId="8" borderId="9" xfId="0" applyNumberFormat="1" applyFont="1" applyFill="1" applyBorder="1" applyAlignment="1">
      <alignment horizontal="center" vertical="center"/>
    </xf>
    <xf numFmtId="4" fontId="13" fillId="8" borderId="9" xfId="0" applyNumberFormat="1" applyFont="1" applyFill="1" applyBorder="1" applyAlignment="1">
      <alignment horizontal="center" vertical="center"/>
    </xf>
    <xf numFmtId="4" fontId="6" fillId="8" borderId="4" xfId="0" applyNumberFormat="1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 wrapText="1" readingOrder="1"/>
    </xf>
    <xf numFmtId="4" fontId="6" fillId="8" borderId="11" xfId="0" applyNumberFormat="1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 wrapText="1" readingOrder="1"/>
    </xf>
    <xf numFmtId="49" fontId="13" fillId="8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8" borderId="1" xfId="0" applyFont="1" applyFill="1" applyBorder="1" applyAlignment="1" applyProtection="1">
      <alignment horizontal="center" vertical="center" wrapText="1" readingOrder="1"/>
      <protection locked="0"/>
    </xf>
    <xf numFmtId="0" fontId="6" fillId="8" borderId="32" xfId="0" applyFont="1" applyFill="1" applyBorder="1" applyAlignment="1">
      <alignment horizontal="center" vertical="center" wrapText="1" readingOrder="1"/>
    </xf>
    <xf numFmtId="0" fontId="14" fillId="8" borderId="7" xfId="0" applyFont="1" applyFill="1" applyBorder="1" applyAlignment="1" applyProtection="1">
      <alignment horizontal="center" vertical="center" wrapText="1" readingOrder="1"/>
      <protection locked="0"/>
    </xf>
    <xf numFmtId="0" fontId="13" fillId="8" borderId="27" xfId="0" applyFont="1" applyFill="1" applyBorder="1" applyAlignment="1">
      <alignment horizontal="center" vertical="center" wrapText="1" readingOrder="1"/>
    </xf>
    <xf numFmtId="0" fontId="13" fillId="8" borderId="21" xfId="0" applyFont="1" applyFill="1" applyBorder="1" applyAlignment="1">
      <alignment horizontal="center" vertical="center" wrapText="1" readingOrder="1"/>
    </xf>
    <xf numFmtId="4" fontId="13" fillId="8" borderId="4" xfId="0" applyNumberFormat="1" applyFont="1" applyFill="1" applyBorder="1" applyAlignment="1">
      <alignment horizontal="center" vertical="center"/>
    </xf>
    <xf numFmtId="4" fontId="13" fillId="8" borderId="35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 readingOrder="1"/>
    </xf>
    <xf numFmtId="1" fontId="3" fillId="8" borderId="36" xfId="1" applyNumberFormat="1" applyFont="1" applyFill="1" applyBorder="1" applyAlignment="1">
      <alignment horizontal="center" vertical="center" readingOrder="1"/>
    </xf>
    <xf numFmtId="49" fontId="6" fillId="8" borderId="37" xfId="1" applyNumberFormat="1" applyFont="1" applyFill="1" applyBorder="1" applyAlignment="1">
      <alignment horizontal="center" vertical="center" wrapText="1" readingOrder="1"/>
    </xf>
    <xf numFmtId="49" fontId="6" fillId="8" borderId="15" xfId="1" applyNumberFormat="1" applyFont="1" applyFill="1" applyBorder="1" applyAlignment="1">
      <alignment horizontal="center" vertical="center" wrapText="1" readingOrder="1"/>
    </xf>
    <xf numFmtId="0" fontId="12" fillId="8" borderId="13" xfId="0" applyFont="1" applyFill="1" applyBorder="1" applyAlignment="1">
      <alignment horizontal="center" readingOrder="1"/>
    </xf>
    <xf numFmtId="0" fontId="12" fillId="8" borderId="14" xfId="0" applyFont="1" applyFill="1" applyBorder="1" applyAlignment="1">
      <alignment horizontal="center" readingOrder="1"/>
    </xf>
    <xf numFmtId="0" fontId="13" fillId="8" borderId="13" xfId="0" applyFont="1" applyFill="1" applyBorder="1" applyAlignment="1">
      <alignment horizontal="center" readingOrder="1"/>
    </xf>
    <xf numFmtId="0" fontId="13" fillId="8" borderId="14" xfId="0" applyFont="1" applyFill="1" applyBorder="1" applyAlignment="1">
      <alignment horizontal="center" readingOrder="1"/>
    </xf>
    <xf numFmtId="0" fontId="13" fillId="8" borderId="12" xfId="0" applyFont="1" applyFill="1" applyBorder="1" applyAlignment="1">
      <alignment horizontal="center" readingOrder="1"/>
    </xf>
    <xf numFmtId="0" fontId="12" fillId="6" borderId="4" xfId="0" applyFont="1" applyFill="1" applyBorder="1" applyAlignment="1">
      <alignment horizontal="center" wrapText="1" readingOrder="1"/>
    </xf>
    <xf numFmtId="0" fontId="12" fillId="7" borderId="1" xfId="0" applyFont="1" applyFill="1" applyBorder="1" applyAlignment="1">
      <alignment horizontal="center" wrapText="1" readingOrder="1"/>
    </xf>
    <xf numFmtId="0" fontId="6" fillId="8" borderId="13" xfId="0" applyFont="1" applyFill="1" applyBorder="1" applyAlignment="1">
      <alignment wrapText="1" readingOrder="1"/>
    </xf>
    <xf numFmtId="0" fontId="3" fillId="5" borderId="5" xfId="0" applyFont="1" applyFill="1" applyBorder="1" applyAlignment="1">
      <alignment horizontal="center" vertical="center" wrapText="1" readingOrder="1"/>
    </xf>
    <xf numFmtId="0" fontId="3" fillId="4" borderId="15" xfId="0" applyFont="1" applyFill="1" applyBorder="1" applyAlignment="1">
      <alignment horizontal="center" vertical="center" readingOrder="1"/>
    </xf>
    <xf numFmtId="0" fontId="6" fillId="0" borderId="34" xfId="0" applyFont="1" applyBorder="1" applyAlignment="1">
      <alignment horizontal="center" vertical="center" readingOrder="1"/>
    </xf>
    <xf numFmtId="0" fontId="6" fillId="5" borderId="34" xfId="0" applyFont="1" applyFill="1" applyBorder="1" applyAlignment="1">
      <alignment horizontal="left" vertical="center" wrapText="1" readingOrder="1"/>
    </xf>
    <xf numFmtId="0" fontId="3" fillId="5" borderId="15" xfId="0" applyFont="1" applyFill="1" applyBorder="1" applyAlignment="1">
      <alignment horizontal="center" vertical="center" wrapText="1" readingOrder="1"/>
    </xf>
    <xf numFmtId="0" fontId="6" fillId="5" borderId="34" xfId="0" applyFont="1" applyFill="1" applyBorder="1" applyAlignment="1">
      <alignment horizontal="center" vertical="center" wrapText="1" readingOrder="1"/>
    </xf>
  </cellXfs>
  <cellStyles count="3">
    <cellStyle name="Normal 2" xfId="1"/>
    <cellStyle name="Normal_SVI RAZREDI ZAJEDNO_2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3"/>
  <sheetViews>
    <sheetView tabSelected="1" topLeftCell="A121" workbookViewId="0">
      <selection activeCell="D135" sqref="D135"/>
    </sheetView>
  </sheetViews>
  <sheetFormatPr defaultRowHeight="15" x14ac:dyDescent="0.25"/>
  <cols>
    <col min="1" max="2" width="8" customWidth="1"/>
    <col min="4" max="4" width="45.28515625" customWidth="1"/>
    <col min="5" max="5" width="33" customWidth="1"/>
    <col min="8" max="8" width="9.7109375" customWidth="1"/>
    <col min="9" max="10" width="0" hidden="1" customWidth="1"/>
    <col min="11" max="11" width="9.28515625" hidden="1" customWidth="1"/>
    <col min="12" max="12" width="0" hidden="1" customWidth="1"/>
    <col min="13" max="13" width="10.140625" hidden="1" customWidth="1"/>
    <col min="14" max="14" width="9.28515625" hidden="1" customWidth="1"/>
    <col min="15" max="15" width="11.85546875" hidden="1" customWidth="1"/>
  </cols>
  <sheetData>
    <row r="1" spans="1:23" ht="18.75" x14ac:dyDescent="0.3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3" ht="18.75" x14ac:dyDescent="0.3">
      <c r="A2" s="290" t="s">
        <v>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3" ht="42" x14ac:dyDescent="0.25">
      <c r="A3" s="12" t="s">
        <v>2</v>
      </c>
      <c r="B3" s="12"/>
      <c r="C3" s="12" t="s">
        <v>3</v>
      </c>
      <c r="D3" s="12" t="s">
        <v>4</v>
      </c>
      <c r="E3" s="12" t="s">
        <v>5</v>
      </c>
      <c r="F3" s="12" t="s">
        <v>6</v>
      </c>
      <c r="G3" s="13" t="s">
        <v>7</v>
      </c>
      <c r="H3" s="12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5" t="s">
        <v>13</v>
      </c>
      <c r="N3" s="16" t="s">
        <v>10</v>
      </c>
      <c r="O3" s="17" t="s">
        <v>14</v>
      </c>
    </row>
    <row r="4" spans="1:23" x14ac:dyDescent="0.25">
      <c r="A4" s="285" t="s">
        <v>15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23" ht="42" customHeight="1" x14ac:dyDescent="0.25">
      <c r="A5" s="106">
        <v>6028</v>
      </c>
      <c r="B5" s="107"/>
      <c r="C5" s="404">
        <v>3868</v>
      </c>
      <c r="D5" s="109" t="s">
        <v>16</v>
      </c>
      <c r="E5" s="110" t="s">
        <v>17</v>
      </c>
      <c r="F5" s="110" t="s">
        <v>18</v>
      </c>
      <c r="G5" s="334">
        <v>1</v>
      </c>
      <c r="H5" s="2" t="s">
        <v>19</v>
      </c>
      <c r="I5" s="338">
        <f t="shared" ref="I5:I12" si="0">K5/1.05</f>
        <v>70.476190476190467</v>
      </c>
      <c r="J5" s="21">
        <f t="shared" ref="J5:J12" si="1">K5-I5</f>
        <v>3.5238095238095326</v>
      </c>
      <c r="K5" s="22">
        <v>74</v>
      </c>
      <c r="L5" s="23">
        <v>14</v>
      </c>
      <c r="M5" s="22">
        <f t="shared" ref="M5:M12" si="2">+L5*I5</f>
        <v>986.66666666666652</v>
      </c>
      <c r="N5" s="22">
        <f t="shared" ref="N5:N12" si="3">+L5*J5</f>
        <v>49.333333333333456</v>
      </c>
      <c r="O5" s="22">
        <f t="shared" ref="O5:O12" si="4">+K5*L5</f>
        <v>1036</v>
      </c>
    </row>
    <row r="6" spans="1:23" ht="34.5" x14ac:dyDescent="0.25">
      <c r="A6" s="111">
        <v>6029</v>
      </c>
      <c r="B6" s="107"/>
      <c r="C6" s="405"/>
      <c r="D6" s="108" t="s">
        <v>20</v>
      </c>
      <c r="E6" s="110" t="s">
        <v>17</v>
      </c>
      <c r="F6" s="110" t="s">
        <v>18</v>
      </c>
      <c r="G6" s="334">
        <v>1</v>
      </c>
      <c r="H6" s="2" t="s">
        <v>19</v>
      </c>
      <c r="I6" s="338">
        <f t="shared" si="0"/>
        <v>70.476190476190467</v>
      </c>
      <c r="J6" s="21">
        <f t="shared" si="1"/>
        <v>3.5238095238095326</v>
      </c>
      <c r="K6" s="22">
        <v>74</v>
      </c>
      <c r="L6" s="23">
        <v>14</v>
      </c>
      <c r="M6" s="22">
        <f t="shared" si="2"/>
        <v>986.66666666666652</v>
      </c>
      <c r="N6" s="22">
        <f t="shared" si="3"/>
        <v>49.333333333333456</v>
      </c>
      <c r="O6" s="22">
        <f t="shared" si="4"/>
        <v>1036</v>
      </c>
    </row>
    <row r="7" spans="1:23" ht="24" customHeight="1" x14ac:dyDescent="0.25">
      <c r="A7" s="111">
        <v>6102</v>
      </c>
      <c r="B7" s="112"/>
      <c r="C7" s="406">
        <v>3926</v>
      </c>
      <c r="D7" s="110" t="s">
        <v>21</v>
      </c>
      <c r="E7" s="113" t="s">
        <v>22</v>
      </c>
      <c r="F7" s="113" t="s">
        <v>18</v>
      </c>
      <c r="G7" s="334">
        <v>1</v>
      </c>
      <c r="H7" s="2" t="s">
        <v>19</v>
      </c>
      <c r="I7" s="338">
        <f t="shared" si="0"/>
        <v>56.19047619047619</v>
      </c>
      <c r="J7" s="21">
        <f t="shared" si="1"/>
        <v>2.8095238095238102</v>
      </c>
      <c r="K7" s="22">
        <v>59</v>
      </c>
      <c r="L7" s="23">
        <v>14</v>
      </c>
      <c r="M7" s="22">
        <f t="shared" si="2"/>
        <v>786.66666666666663</v>
      </c>
      <c r="N7" s="22">
        <f t="shared" si="3"/>
        <v>39.333333333333343</v>
      </c>
      <c r="O7" s="22">
        <f t="shared" si="4"/>
        <v>826</v>
      </c>
    </row>
    <row r="8" spans="1:23" ht="30" customHeight="1" x14ac:dyDescent="0.25">
      <c r="A8" s="114">
        <v>6103</v>
      </c>
      <c r="B8" s="112"/>
      <c r="C8" s="407"/>
      <c r="D8" s="115" t="s">
        <v>23</v>
      </c>
      <c r="E8" s="116" t="s">
        <v>22</v>
      </c>
      <c r="F8" s="116" t="s">
        <v>18</v>
      </c>
      <c r="G8" s="334">
        <v>1</v>
      </c>
      <c r="H8" s="2" t="s">
        <v>19</v>
      </c>
      <c r="I8" s="338">
        <f t="shared" si="0"/>
        <v>56.19047619047619</v>
      </c>
      <c r="J8" s="21">
        <f t="shared" si="1"/>
        <v>2.8095238095238102</v>
      </c>
      <c r="K8" s="22">
        <v>59</v>
      </c>
      <c r="L8" s="23">
        <v>14</v>
      </c>
      <c r="M8" s="22">
        <f t="shared" si="2"/>
        <v>786.66666666666663</v>
      </c>
      <c r="N8" s="22">
        <f t="shared" si="3"/>
        <v>39.333333333333343</v>
      </c>
      <c r="O8" s="22">
        <f t="shared" si="4"/>
        <v>826</v>
      </c>
    </row>
    <row r="9" spans="1:23" ht="34.5" x14ac:dyDescent="0.25">
      <c r="A9" s="111">
        <v>6144</v>
      </c>
      <c r="B9" s="117"/>
      <c r="C9" s="408">
        <v>3960</v>
      </c>
      <c r="D9" s="113" t="s">
        <v>24</v>
      </c>
      <c r="E9" s="113" t="s">
        <v>25</v>
      </c>
      <c r="F9" s="113" t="s">
        <v>18</v>
      </c>
      <c r="G9" s="334">
        <v>1</v>
      </c>
      <c r="H9" s="2" t="s">
        <v>19</v>
      </c>
      <c r="I9" s="338">
        <f t="shared" si="0"/>
        <v>56.19047619047619</v>
      </c>
      <c r="J9" s="21">
        <f t="shared" si="1"/>
        <v>2.8095238095238102</v>
      </c>
      <c r="K9" s="22">
        <v>59</v>
      </c>
      <c r="L9" s="23">
        <v>14</v>
      </c>
      <c r="M9" s="22">
        <f t="shared" si="2"/>
        <v>786.66666666666663</v>
      </c>
      <c r="N9" s="22">
        <f t="shared" si="3"/>
        <v>39.333333333333343</v>
      </c>
      <c r="O9" s="22">
        <f t="shared" si="4"/>
        <v>826</v>
      </c>
    </row>
    <row r="10" spans="1:23" ht="38.25" customHeight="1" x14ac:dyDescent="0.25">
      <c r="A10" s="140">
        <v>7001</v>
      </c>
      <c r="B10" s="141"/>
      <c r="C10" s="409">
        <v>4741</v>
      </c>
      <c r="D10" s="142" t="s">
        <v>26</v>
      </c>
      <c r="E10" s="142" t="s">
        <v>27</v>
      </c>
      <c r="F10" s="142" t="s">
        <v>28</v>
      </c>
      <c r="G10" s="335">
        <v>1</v>
      </c>
      <c r="H10" s="410" t="s">
        <v>29</v>
      </c>
      <c r="I10" s="339">
        <f t="shared" si="0"/>
        <v>58.761904761904759</v>
      </c>
      <c r="J10" s="146">
        <f t="shared" si="1"/>
        <v>2.9380952380952436</v>
      </c>
      <c r="K10" s="143">
        <v>61.7</v>
      </c>
      <c r="L10" s="144">
        <v>14</v>
      </c>
      <c r="M10" s="147">
        <f t="shared" si="2"/>
        <v>822.66666666666663</v>
      </c>
      <c r="N10" s="147">
        <f t="shared" si="3"/>
        <v>41.133333333333411</v>
      </c>
      <c r="O10" s="147">
        <f t="shared" si="4"/>
        <v>863.80000000000007</v>
      </c>
      <c r="W10" s="1"/>
    </row>
    <row r="11" spans="1:23" ht="31.5" customHeight="1" x14ac:dyDescent="0.25">
      <c r="A11" s="209">
        <v>6079</v>
      </c>
      <c r="B11" s="209"/>
      <c r="C11" s="210">
        <v>3904</v>
      </c>
      <c r="D11" s="331" t="s">
        <v>30</v>
      </c>
      <c r="E11" s="331" t="s">
        <v>31</v>
      </c>
      <c r="F11" s="331" t="s">
        <v>28</v>
      </c>
      <c r="G11" s="336">
        <v>1</v>
      </c>
      <c r="H11" s="6" t="s">
        <v>32</v>
      </c>
      <c r="I11" s="340">
        <f t="shared" si="0"/>
        <v>57.047619047619044</v>
      </c>
      <c r="J11" s="211">
        <f t="shared" si="1"/>
        <v>2.8523809523809547</v>
      </c>
      <c r="K11" s="212">
        <v>59.9</v>
      </c>
      <c r="L11" s="213">
        <v>14</v>
      </c>
      <c r="M11" s="214">
        <f t="shared" si="2"/>
        <v>798.66666666666663</v>
      </c>
      <c r="N11" s="214">
        <f t="shared" si="3"/>
        <v>39.933333333333366</v>
      </c>
      <c r="O11" s="214">
        <f t="shared" si="4"/>
        <v>838.6</v>
      </c>
      <c r="W11" s="1"/>
    </row>
    <row r="12" spans="1:23" ht="31.5" customHeight="1" x14ac:dyDescent="0.25">
      <c r="A12" s="137">
        <v>6136</v>
      </c>
      <c r="B12" s="137"/>
      <c r="C12" s="138">
        <v>3952</v>
      </c>
      <c r="D12" s="332" t="s">
        <v>33</v>
      </c>
      <c r="E12" s="332" t="s">
        <v>34</v>
      </c>
      <c r="F12" s="332" t="s">
        <v>28</v>
      </c>
      <c r="G12" s="337">
        <v>1</v>
      </c>
      <c r="H12" s="6" t="s">
        <v>29</v>
      </c>
      <c r="I12" s="222">
        <f t="shared" si="0"/>
        <v>57.05714285714285</v>
      </c>
      <c r="J12" s="222">
        <f t="shared" si="1"/>
        <v>2.8528571428571468</v>
      </c>
      <c r="K12" s="221">
        <v>59.91</v>
      </c>
      <c r="L12" s="139">
        <v>14</v>
      </c>
      <c r="M12" s="214">
        <f t="shared" si="2"/>
        <v>798.8</v>
      </c>
      <c r="N12" s="214">
        <f t="shared" si="3"/>
        <v>39.940000000000055</v>
      </c>
      <c r="O12" s="214">
        <f t="shared" si="4"/>
        <v>838.74</v>
      </c>
      <c r="W12" s="1"/>
    </row>
    <row r="13" spans="1:23" x14ac:dyDescent="0.25">
      <c r="A13" s="293" t="s">
        <v>241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5"/>
      <c r="M13" s="145">
        <f>SUM(M5:M12)</f>
        <v>6753.4666666666672</v>
      </c>
      <c r="N13" s="145">
        <f>SUM(N5:N12)</f>
        <v>337.67333333333374</v>
      </c>
      <c r="O13" s="145">
        <f>SUM(O5:O12)</f>
        <v>7091.14</v>
      </c>
      <c r="W13" s="1"/>
    </row>
    <row r="14" spans="1:23" x14ac:dyDescent="0.25">
      <c r="A14" s="285" t="s">
        <v>36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</row>
    <row r="15" spans="1:23" ht="34.5" x14ac:dyDescent="0.25">
      <c r="A15" s="85">
        <v>7168</v>
      </c>
      <c r="B15" s="99"/>
      <c r="C15" s="291">
        <v>4678</v>
      </c>
      <c r="D15" s="85" t="s">
        <v>37</v>
      </c>
      <c r="E15" s="85" t="s">
        <v>38</v>
      </c>
      <c r="F15" s="5" t="s">
        <v>18</v>
      </c>
      <c r="G15" s="6">
        <v>2</v>
      </c>
      <c r="H15" s="6" t="s">
        <v>39</v>
      </c>
      <c r="I15" s="22">
        <f t="shared" ref="I15:I19" si="5">K15/1.05</f>
        <v>73.333333333333329</v>
      </c>
      <c r="J15" s="24">
        <f t="shared" ref="J15:J23" si="6">K15-I15</f>
        <v>3.6666666666666714</v>
      </c>
      <c r="K15" s="3">
        <v>77</v>
      </c>
      <c r="L15" s="23">
        <v>23</v>
      </c>
      <c r="M15" s="22">
        <f t="shared" ref="M15:M19" si="7">+L15*I15</f>
        <v>1686.6666666666665</v>
      </c>
      <c r="N15" s="22">
        <f t="shared" ref="N15:N23" si="8">+L15*J15</f>
        <v>84.333333333333442</v>
      </c>
      <c r="O15" s="22">
        <f t="shared" ref="O15:O23" si="9">+L15*K15</f>
        <v>1771</v>
      </c>
    </row>
    <row r="16" spans="1:23" ht="34.5" x14ac:dyDescent="0.25">
      <c r="A16" s="85">
        <v>7169</v>
      </c>
      <c r="B16" s="86"/>
      <c r="C16" s="292"/>
      <c r="D16" s="85" t="s">
        <v>40</v>
      </c>
      <c r="E16" s="85" t="s">
        <v>38</v>
      </c>
      <c r="F16" s="5" t="s">
        <v>18</v>
      </c>
      <c r="G16" s="6">
        <v>2</v>
      </c>
      <c r="H16" s="6" t="s">
        <v>39</v>
      </c>
      <c r="I16" s="22">
        <f t="shared" si="5"/>
        <v>73.571428571428569</v>
      </c>
      <c r="J16" s="24">
        <f t="shared" si="6"/>
        <v>3.6785714285714306</v>
      </c>
      <c r="K16" s="3">
        <v>77.25</v>
      </c>
      <c r="L16" s="23">
        <v>23</v>
      </c>
      <c r="M16" s="22">
        <f t="shared" si="7"/>
        <v>1692.1428571428571</v>
      </c>
      <c r="N16" s="22">
        <f t="shared" si="8"/>
        <v>84.607142857142904</v>
      </c>
      <c r="O16" s="22">
        <f t="shared" si="9"/>
        <v>1776.75</v>
      </c>
    </row>
    <row r="17" spans="1:15" ht="34.5" x14ac:dyDescent="0.25">
      <c r="A17" s="82">
        <v>7164</v>
      </c>
      <c r="B17" s="98"/>
      <c r="C17" s="299">
        <v>4671</v>
      </c>
      <c r="D17" s="97" t="s">
        <v>41</v>
      </c>
      <c r="E17" s="97" t="s">
        <v>42</v>
      </c>
      <c r="F17" s="5" t="s">
        <v>18</v>
      </c>
      <c r="G17" s="6">
        <v>2</v>
      </c>
      <c r="H17" s="6" t="s">
        <v>39</v>
      </c>
      <c r="I17" s="22">
        <f t="shared" si="5"/>
        <v>58.095238095238095</v>
      </c>
      <c r="J17" s="24">
        <f t="shared" si="6"/>
        <v>2.9047619047619051</v>
      </c>
      <c r="K17" s="9">
        <v>61</v>
      </c>
      <c r="L17" s="23">
        <v>23</v>
      </c>
      <c r="M17" s="22">
        <f t="shared" si="7"/>
        <v>1336.1904761904761</v>
      </c>
      <c r="N17" s="22">
        <f t="shared" si="8"/>
        <v>66.809523809523824</v>
      </c>
      <c r="O17" s="22">
        <f t="shared" si="9"/>
        <v>1403</v>
      </c>
    </row>
    <row r="18" spans="1:15" ht="34.5" x14ac:dyDescent="0.25">
      <c r="A18" s="82">
        <v>7165</v>
      </c>
      <c r="B18" s="84"/>
      <c r="C18" s="300"/>
      <c r="D18" s="97" t="s">
        <v>43</v>
      </c>
      <c r="E18" s="97" t="s">
        <v>42</v>
      </c>
      <c r="F18" s="5" t="s">
        <v>18</v>
      </c>
      <c r="G18" s="6">
        <v>2</v>
      </c>
      <c r="H18" s="6" t="s">
        <v>39</v>
      </c>
      <c r="I18" s="22">
        <f t="shared" si="5"/>
        <v>59.428571428571423</v>
      </c>
      <c r="J18" s="24">
        <f t="shared" si="6"/>
        <v>2.9714285714285751</v>
      </c>
      <c r="K18" s="9">
        <v>62.4</v>
      </c>
      <c r="L18" s="23">
        <v>23</v>
      </c>
      <c r="M18" s="22">
        <f t="shared" si="7"/>
        <v>1366.8571428571427</v>
      </c>
      <c r="N18" s="22">
        <f t="shared" si="8"/>
        <v>68.342857142857227</v>
      </c>
      <c r="O18" s="22">
        <f t="shared" si="9"/>
        <v>1435.2</v>
      </c>
    </row>
    <row r="19" spans="1:15" ht="23.25" x14ac:dyDescent="0.25">
      <c r="A19" s="61">
        <v>7002</v>
      </c>
      <c r="B19" s="62"/>
      <c r="C19" s="62">
        <v>4742</v>
      </c>
      <c r="D19" s="63" t="s">
        <v>44</v>
      </c>
      <c r="E19" s="63" t="s">
        <v>45</v>
      </c>
      <c r="F19" s="63" t="s">
        <v>28</v>
      </c>
      <c r="G19" s="80">
        <v>2</v>
      </c>
      <c r="H19" s="6" t="s">
        <v>29</v>
      </c>
      <c r="I19" s="22">
        <f t="shared" si="5"/>
        <v>58.761904761904759</v>
      </c>
      <c r="J19" s="24">
        <f t="shared" si="6"/>
        <v>2.9380952380952436</v>
      </c>
      <c r="K19" s="9">
        <v>61.7</v>
      </c>
      <c r="L19" s="23">
        <v>23</v>
      </c>
      <c r="M19" s="22">
        <f t="shared" si="7"/>
        <v>1351.5238095238094</v>
      </c>
      <c r="N19" s="22">
        <f t="shared" si="8"/>
        <v>67.576190476190604</v>
      </c>
      <c r="O19" s="22">
        <f t="shared" si="9"/>
        <v>1419.1000000000001</v>
      </c>
    </row>
    <row r="20" spans="1:15" ht="24.75" customHeight="1" x14ac:dyDescent="0.25">
      <c r="A20" s="4">
        <v>7023</v>
      </c>
      <c r="B20" s="4"/>
      <c r="C20" s="4">
        <v>4763</v>
      </c>
      <c r="D20" s="5" t="s">
        <v>46</v>
      </c>
      <c r="E20" s="5" t="s">
        <v>34</v>
      </c>
      <c r="F20" s="5" t="s">
        <v>28</v>
      </c>
      <c r="G20" s="6">
        <v>2</v>
      </c>
      <c r="H20" s="6" t="s">
        <v>29</v>
      </c>
      <c r="I20" s="22"/>
      <c r="J20" s="24">
        <f t="shared" si="6"/>
        <v>61.7</v>
      </c>
      <c r="K20" s="9">
        <v>61.7</v>
      </c>
      <c r="L20" s="23">
        <v>23</v>
      </c>
      <c r="M20" s="22">
        <v>1419.1</v>
      </c>
      <c r="N20" s="22">
        <f t="shared" si="8"/>
        <v>1419.1000000000001</v>
      </c>
      <c r="O20" s="22">
        <f t="shared" si="9"/>
        <v>1419.1000000000001</v>
      </c>
    </row>
    <row r="21" spans="1:15" ht="27" customHeight="1" x14ac:dyDescent="0.25">
      <c r="A21" s="82">
        <v>7160</v>
      </c>
      <c r="B21" s="98"/>
      <c r="C21" s="299">
        <v>4662</v>
      </c>
      <c r="D21" s="97" t="s">
        <v>47</v>
      </c>
      <c r="E21" s="97" t="s">
        <v>48</v>
      </c>
      <c r="F21" s="2" t="s">
        <v>18</v>
      </c>
      <c r="G21" s="2">
        <v>2</v>
      </c>
      <c r="H21" s="2" t="s">
        <v>39</v>
      </c>
      <c r="I21" s="22">
        <f t="shared" ref="I21:I23" si="10">K21/1.05</f>
        <v>28.571428571428569</v>
      </c>
      <c r="J21" s="24">
        <f t="shared" si="6"/>
        <v>1.4285714285714306</v>
      </c>
      <c r="K21" s="11">
        <v>30</v>
      </c>
      <c r="L21" s="23">
        <v>23</v>
      </c>
      <c r="M21" s="22">
        <f t="shared" ref="M21:M23" si="11">+L21*I21</f>
        <v>657.14285714285711</v>
      </c>
      <c r="N21" s="22">
        <f t="shared" si="8"/>
        <v>32.857142857142904</v>
      </c>
      <c r="O21" s="22">
        <f t="shared" si="9"/>
        <v>690</v>
      </c>
    </row>
    <row r="22" spans="1:15" ht="23.25" x14ac:dyDescent="0.25">
      <c r="A22" s="274">
        <v>7161</v>
      </c>
      <c r="B22" s="275"/>
      <c r="C22" s="304"/>
      <c r="D22" s="411" t="s">
        <v>49</v>
      </c>
      <c r="E22" s="411" t="s">
        <v>48</v>
      </c>
      <c r="F22" s="412" t="s">
        <v>18</v>
      </c>
      <c r="G22" s="412">
        <v>2</v>
      </c>
      <c r="H22" s="412" t="s">
        <v>39</v>
      </c>
      <c r="I22" s="22">
        <f t="shared" si="10"/>
        <v>30.19047619047619</v>
      </c>
      <c r="J22" s="24">
        <f t="shared" si="6"/>
        <v>1.5095238095238095</v>
      </c>
      <c r="K22" s="11">
        <v>31.7</v>
      </c>
      <c r="L22" s="23">
        <v>23</v>
      </c>
      <c r="M22" s="22">
        <f t="shared" si="11"/>
        <v>694.38095238095241</v>
      </c>
      <c r="N22" s="22">
        <f t="shared" si="8"/>
        <v>34.719047619047615</v>
      </c>
      <c r="O22" s="22">
        <f t="shared" si="9"/>
        <v>729.1</v>
      </c>
    </row>
    <row r="23" spans="1:15" ht="22.5" x14ac:dyDescent="0.25">
      <c r="A23" s="413">
        <v>6721</v>
      </c>
      <c r="B23" s="413"/>
      <c r="C23" s="414">
        <v>4485</v>
      </c>
      <c r="D23" s="415" t="s">
        <v>50</v>
      </c>
      <c r="E23" s="415" t="s">
        <v>31</v>
      </c>
      <c r="F23" s="415" t="s">
        <v>28</v>
      </c>
      <c r="G23" s="416">
        <v>2</v>
      </c>
      <c r="H23" s="417" t="s">
        <v>51</v>
      </c>
      <c r="I23" s="22">
        <f t="shared" si="10"/>
        <v>57.047619047619044</v>
      </c>
      <c r="J23" s="24">
        <f t="shared" si="6"/>
        <v>2.8523809523809547</v>
      </c>
      <c r="K23" s="208">
        <v>59.9</v>
      </c>
      <c r="L23" s="23">
        <v>23</v>
      </c>
      <c r="M23" s="22">
        <f t="shared" si="11"/>
        <v>1312.0952380952381</v>
      </c>
      <c r="N23" s="22">
        <f t="shared" si="8"/>
        <v>65.604761904761958</v>
      </c>
      <c r="O23" s="22">
        <f t="shared" si="9"/>
        <v>1377.7</v>
      </c>
    </row>
    <row r="24" spans="1:15" x14ac:dyDescent="0.25">
      <c r="A24" s="296" t="s">
        <v>241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8"/>
      <c r="M24" s="50">
        <f>SUM(M15:M23)</f>
        <v>11516.1</v>
      </c>
      <c r="N24" s="50">
        <f>SUM(N15:N23)</f>
        <v>1923.9500000000007</v>
      </c>
      <c r="O24" s="50">
        <f>SUM(O15:O23)</f>
        <v>12020.95</v>
      </c>
    </row>
    <row r="25" spans="1:15" x14ac:dyDescent="0.25">
      <c r="A25" s="301" t="s">
        <v>52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</row>
    <row r="26" spans="1:15" ht="40.5" customHeight="1" x14ac:dyDescent="0.25">
      <c r="A26" s="148">
        <v>6581</v>
      </c>
      <c r="B26" s="148"/>
      <c r="C26" s="302">
        <v>4363</v>
      </c>
      <c r="D26" s="149" t="s">
        <v>53</v>
      </c>
      <c r="E26" s="341" t="s">
        <v>54</v>
      </c>
      <c r="F26" s="355" t="s">
        <v>28</v>
      </c>
      <c r="G26" s="6">
        <v>3</v>
      </c>
      <c r="H26" s="6" t="s">
        <v>19</v>
      </c>
      <c r="I26" s="350">
        <f>K26/1.05</f>
        <v>73.571428571428569</v>
      </c>
      <c r="J26" s="151">
        <f>K26-I26</f>
        <v>3.6785714285714306</v>
      </c>
      <c r="K26" s="152">
        <v>77.25</v>
      </c>
      <c r="L26" s="153">
        <v>29</v>
      </c>
      <c r="M26" s="151">
        <f>+L26*I26</f>
        <v>2133.5714285714284</v>
      </c>
      <c r="N26" s="151">
        <f>+L26*J26</f>
        <v>106.67857142857149</v>
      </c>
      <c r="O26" s="151">
        <f>+L26*K26</f>
        <v>2240.25</v>
      </c>
    </row>
    <row r="27" spans="1:15" ht="39.75" customHeight="1" x14ac:dyDescent="0.25">
      <c r="A27" s="148">
        <v>6582</v>
      </c>
      <c r="B27" s="148"/>
      <c r="C27" s="302"/>
      <c r="D27" s="149" t="s">
        <v>55</v>
      </c>
      <c r="E27" s="341" t="s">
        <v>54</v>
      </c>
      <c r="F27" s="355" t="s">
        <v>28</v>
      </c>
      <c r="G27" s="6">
        <v>3</v>
      </c>
      <c r="H27" s="6" t="s">
        <v>19</v>
      </c>
      <c r="I27" s="350">
        <f t="shared" ref="I27:I31" si="12">K27/1.05</f>
        <v>73.333333333333329</v>
      </c>
      <c r="J27" s="151">
        <f t="shared" ref="J27:J31" si="13">K27-I27</f>
        <v>3.6666666666666714</v>
      </c>
      <c r="K27" s="152">
        <v>77</v>
      </c>
      <c r="L27" s="153">
        <v>29</v>
      </c>
      <c r="M27" s="151">
        <f t="shared" ref="M27:M31" si="14">+L27*I27</f>
        <v>2126.6666666666665</v>
      </c>
      <c r="N27" s="151">
        <f t="shared" ref="N27:N31" si="15">+L27*J27</f>
        <v>106.33333333333347</v>
      </c>
      <c r="O27" s="151">
        <f t="shared" ref="O27:O31" si="16">+L27*K27</f>
        <v>2233</v>
      </c>
    </row>
    <row r="28" spans="1:15" ht="51" customHeight="1" x14ac:dyDescent="0.25">
      <c r="A28" s="86">
        <v>6583</v>
      </c>
      <c r="B28" s="154"/>
      <c r="C28" s="303">
        <v>4364</v>
      </c>
      <c r="D28" s="87" t="s">
        <v>56</v>
      </c>
      <c r="E28" s="342" t="s">
        <v>54</v>
      </c>
      <c r="F28" s="356" t="s">
        <v>28</v>
      </c>
      <c r="G28" s="6">
        <v>3</v>
      </c>
      <c r="H28" s="6" t="s">
        <v>19</v>
      </c>
      <c r="I28" s="351">
        <f t="shared" si="12"/>
        <v>90.476190476190467</v>
      </c>
      <c r="J28" s="156">
        <f t="shared" si="13"/>
        <v>4.5238095238095326</v>
      </c>
      <c r="K28" s="157">
        <v>95</v>
      </c>
      <c r="L28" s="158">
        <v>1</v>
      </c>
      <c r="M28" s="156">
        <f t="shared" si="14"/>
        <v>90.476190476190467</v>
      </c>
      <c r="N28" s="156">
        <f t="shared" si="15"/>
        <v>4.5238095238095326</v>
      </c>
      <c r="O28" s="156">
        <f t="shared" si="16"/>
        <v>95</v>
      </c>
    </row>
    <row r="29" spans="1:15" ht="51" customHeight="1" x14ac:dyDescent="0.25">
      <c r="A29" s="86">
        <v>6584</v>
      </c>
      <c r="B29" s="86"/>
      <c r="C29" s="292"/>
      <c r="D29" s="87" t="s">
        <v>57</v>
      </c>
      <c r="E29" s="342" t="s">
        <v>54</v>
      </c>
      <c r="F29" s="356" t="s">
        <v>28</v>
      </c>
      <c r="G29" s="6">
        <v>3</v>
      </c>
      <c r="H29" s="6" t="s">
        <v>19</v>
      </c>
      <c r="I29" s="352">
        <f t="shared" si="12"/>
        <v>90.476190476190467</v>
      </c>
      <c r="J29" s="19">
        <f t="shared" si="13"/>
        <v>4.5238095238095326</v>
      </c>
      <c r="K29" s="18">
        <v>95</v>
      </c>
      <c r="L29" s="20">
        <v>1</v>
      </c>
      <c r="M29" s="19">
        <f t="shared" si="14"/>
        <v>90.476190476190467</v>
      </c>
      <c r="N29" s="19">
        <f t="shared" si="15"/>
        <v>4.5238095238095326</v>
      </c>
      <c r="O29" s="19">
        <f t="shared" si="16"/>
        <v>95</v>
      </c>
    </row>
    <row r="30" spans="1:15" ht="37.5" customHeight="1" x14ac:dyDescent="0.25">
      <c r="A30" s="82">
        <v>6552</v>
      </c>
      <c r="B30" s="98"/>
      <c r="C30" s="299">
        <v>4338</v>
      </c>
      <c r="D30" s="83" t="s">
        <v>58</v>
      </c>
      <c r="E30" s="343" t="s">
        <v>59</v>
      </c>
      <c r="F30" s="355" t="s">
        <v>28</v>
      </c>
      <c r="G30" s="6">
        <v>3</v>
      </c>
      <c r="H30" s="6" t="s">
        <v>19</v>
      </c>
      <c r="I30" s="352">
        <f t="shared" si="12"/>
        <v>58.476190476190474</v>
      </c>
      <c r="J30" s="19">
        <f t="shared" si="13"/>
        <v>2.9238095238095241</v>
      </c>
      <c r="K30" s="18">
        <v>61.4</v>
      </c>
      <c r="L30" s="20">
        <v>29</v>
      </c>
      <c r="M30" s="19">
        <f t="shared" si="14"/>
        <v>1695.8095238095239</v>
      </c>
      <c r="N30" s="19">
        <f t="shared" si="15"/>
        <v>84.790476190476198</v>
      </c>
      <c r="O30" s="19">
        <f t="shared" si="16"/>
        <v>1780.6</v>
      </c>
    </row>
    <row r="31" spans="1:15" ht="50.25" customHeight="1" x14ac:dyDescent="0.25">
      <c r="A31" s="88">
        <v>6553</v>
      </c>
      <c r="B31" s="88"/>
      <c r="C31" s="304"/>
      <c r="D31" s="89" t="s">
        <v>60</v>
      </c>
      <c r="E31" s="344" t="s">
        <v>59</v>
      </c>
      <c r="F31" s="355" t="s">
        <v>28</v>
      </c>
      <c r="G31" s="6">
        <v>3</v>
      </c>
      <c r="H31" s="6" t="s">
        <v>19</v>
      </c>
      <c r="I31" s="352">
        <f t="shared" si="12"/>
        <v>59.047619047619044</v>
      </c>
      <c r="J31" s="19">
        <f t="shared" si="13"/>
        <v>2.9523809523809561</v>
      </c>
      <c r="K31" s="18">
        <v>62</v>
      </c>
      <c r="L31" s="20">
        <v>29</v>
      </c>
      <c r="M31" s="19">
        <f t="shared" si="14"/>
        <v>1712.3809523809523</v>
      </c>
      <c r="N31" s="19">
        <f t="shared" si="15"/>
        <v>85.619047619047734</v>
      </c>
      <c r="O31" s="19">
        <f t="shared" si="16"/>
        <v>1798</v>
      </c>
    </row>
    <row r="32" spans="1:15" ht="50.25" customHeight="1" x14ac:dyDescent="0.25">
      <c r="A32" s="90">
        <v>6554</v>
      </c>
      <c r="B32" s="102"/>
      <c r="C32" s="310">
        <v>4339</v>
      </c>
      <c r="D32" s="91" t="s">
        <v>61</v>
      </c>
      <c r="E32" s="345" t="s">
        <v>59</v>
      </c>
      <c r="F32" s="357" t="s">
        <v>28</v>
      </c>
      <c r="G32" s="362">
        <v>3</v>
      </c>
      <c r="H32" s="362" t="s">
        <v>19</v>
      </c>
      <c r="I32" s="352">
        <f t="shared" ref="I32:I38" si="17">K32/1.05</f>
        <v>76.19047619047619</v>
      </c>
      <c r="J32" s="19">
        <f t="shared" ref="J32:J38" si="18">K32-I32</f>
        <v>3.8095238095238102</v>
      </c>
      <c r="K32" s="18">
        <v>80</v>
      </c>
      <c r="L32" s="20">
        <v>1</v>
      </c>
      <c r="M32" s="19">
        <f>+L32*I32</f>
        <v>76.19047619047619</v>
      </c>
      <c r="N32" s="19">
        <f t="shared" ref="N32:N38" si="19">+L32*J32</f>
        <v>3.8095238095238102</v>
      </c>
      <c r="O32" s="19">
        <f t="shared" ref="O32:O38" si="20">+L32*K32</f>
        <v>80</v>
      </c>
    </row>
    <row r="33" spans="1:15" ht="50.25" customHeight="1" x14ac:dyDescent="0.25">
      <c r="A33" s="92">
        <v>6555</v>
      </c>
      <c r="B33" s="92"/>
      <c r="C33" s="311"/>
      <c r="D33" s="93" t="s">
        <v>62</v>
      </c>
      <c r="E33" s="346" t="s">
        <v>59</v>
      </c>
      <c r="F33" s="357" t="s">
        <v>28</v>
      </c>
      <c r="G33" s="362">
        <v>3</v>
      </c>
      <c r="H33" s="362" t="s">
        <v>19</v>
      </c>
      <c r="I33" s="352">
        <f t="shared" si="17"/>
        <v>76.19047619047619</v>
      </c>
      <c r="J33" s="19">
        <f t="shared" si="18"/>
        <v>3.8095238095238102</v>
      </c>
      <c r="K33" s="18">
        <v>80</v>
      </c>
      <c r="L33" s="20">
        <v>1</v>
      </c>
      <c r="M33" s="19">
        <f>+L33*I33</f>
        <v>76.19047619047619</v>
      </c>
      <c r="N33" s="19">
        <f t="shared" si="19"/>
        <v>3.8095238095238102</v>
      </c>
      <c r="O33" s="19">
        <f t="shared" si="20"/>
        <v>80</v>
      </c>
    </row>
    <row r="34" spans="1:15" ht="50.25" customHeight="1" x14ac:dyDescent="0.25">
      <c r="A34" s="90">
        <v>6567</v>
      </c>
      <c r="B34" s="94"/>
      <c r="C34" s="94">
        <v>4351</v>
      </c>
      <c r="D34" s="91" t="s">
        <v>63</v>
      </c>
      <c r="E34" s="345" t="s">
        <v>64</v>
      </c>
      <c r="F34" s="357" t="s">
        <v>28</v>
      </c>
      <c r="G34" s="362">
        <v>3</v>
      </c>
      <c r="H34" s="362" t="s">
        <v>19</v>
      </c>
      <c r="I34" s="352">
        <f t="shared" si="17"/>
        <v>58.761904761904759</v>
      </c>
      <c r="J34" s="19">
        <f t="shared" si="18"/>
        <v>2.9380952380952436</v>
      </c>
      <c r="K34" s="18">
        <v>61.7</v>
      </c>
      <c r="L34" s="20">
        <v>29</v>
      </c>
      <c r="M34" s="19">
        <f>+L34*I34</f>
        <v>1704.0952380952381</v>
      </c>
      <c r="N34" s="19">
        <f t="shared" si="19"/>
        <v>85.204761904762066</v>
      </c>
      <c r="O34" s="19">
        <f t="shared" si="20"/>
        <v>1789.3000000000002</v>
      </c>
    </row>
    <row r="35" spans="1:15" ht="34.5" x14ac:dyDescent="0.25">
      <c r="A35" s="95">
        <v>6568</v>
      </c>
      <c r="B35" s="96"/>
      <c r="C35" s="96">
        <v>4352</v>
      </c>
      <c r="D35" s="96" t="s">
        <v>65</v>
      </c>
      <c r="E35" s="347" t="s">
        <v>64</v>
      </c>
      <c r="F35" s="358" t="s">
        <v>28</v>
      </c>
      <c r="G35" s="363">
        <v>3</v>
      </c>
      <c r="H35" s="363" t="s">
        <v>19</v>
      </c>
      <c r="I35" s="352">
        <f t="shared" si="17"/>
        <v>76.19047619047619</v>
      </c>
      <c r="J35" s="19">
        <f t="shared" si="18"/>
        <v>3.8095238095238102</v>
      </c>
      <c r="K35" s="18">
        <v>80</v>
      </c>
      <c r="L35" s="20">
        <v>1</v>
      </c>
      <c r="M35" s="19">
        <f>+L35*I35</f>
        <v>76.19047619047619</v>
      </c>
      <c r="N35" s="19">
        <f t="shared" si="19"/>
        <v>3.8095238095238102</v>
      </c>
      <c r="O35" s="19">
        <f t="shared" si="20"/>
        <v>80</v>
      </c>
    </row>
    <row r="36" spans="1:15" ht="25.5" customHeight="1" x14ac:dyDescent="0.25">
      <c r="A36" s="223">
        <v>7024</v>
      </c>
      <c r="B36" s="223"/>
      <c r="C36" s="223">
        <v>4764</v>
      </c>
      <c r="D36" s="224" t="s">
        <v>66</v>
      </c>
      <c r="E36" s="348" t="s">
        <v>34</v>
      </c>
      <c r="F36" s="5" t="s">
        <v>28</v>
      </c>
      <c r="G36" s="6">
        <v>3</v>
      </c>
      <c r="H36" s="6" t="s">
        <v>29</v>
      </c>
      <c r="I36" s="353">
        <f t="shared" si="17"/>
        <v>58.761904761904759</v>
      </c>
      <c r="J36" s="72">
        <f t="shared" si="18"/>
        <v>2.9380952380952436</v>
      </c>
      <c r="K36" s="225">
        <v>61.7</v>
      </c>
      <c r="L36" s="64">
        <v>30</v>
      </c>
      <c r="M36" s="72">
        <v>1789.3</v>
      </c>
      <c r="N36" s="72">
        <f t="shared" si="19"/>
        <v>88.142857142857309</v>
      </c>
      <c r="O36" s="72">
        <f t="shared" si="20"/>
        <v>1851</v>
      </c>
    </row>
    <row r="37" spans="1:15" ht="33" customHeight="1" x14ac:dyDescent="0.25">
      <c r="A37" s="215">
        <v>7003</v>
      </c>
      <c r="B37" s="215"/>
      <c r="C37" s="215">
        <v>4743</v>
      </c>
      <c r="D37" s="216" t="s">
        <v>67</v>
      </c>
      <c r="E37" s="349" t="s">
        <v>45</v>
      </c>
      <c r="F37" s="359" t="s">
        <v>28</v>
      </c>
      <c r="G37" s="360">
        <v>3</v>
      </c>
      <c r="H37" s="360" t="s">
        <v>29</v>
      </c>
      <c r="I37" s="350">
        <f t="shared" si="17"/>
        <v>58.761904761904759</v>
      </c>
      <c r="J37" s="79">
        <f t="shared" si="18"/>
        <v>2.9380952380952436</v>
      </c>
      <c r="K37" s="217">
        <v>61.7</v>
      </c>
      <c r="L37" s="153">
        <v>0</v>
      </c>
      <c r="M37" s="79">
        <f>+L37*I37</f>
        <v>0</v>
      </c>
      <c r="N37" s="79">
        <f t="shared" si="19"/>
        <v>0</v>
      </c>
      <c r="O37" s="79">
        <f t="shared" si="20"/>
        <v>0</v>
      </c>
    </row>
    <row r="38" spans="1:15" ht="28.5" customHeight="1" x14ac:dyDescent="0.25">
      <c r="A38" s="138">
        <v>6700</v>
      </c>
      <c r="B38" s="215"/>
      <c r="C38" s="138">
        <v>4464</v>
      </c>
      <c r="D38" s="163" t="s">
        <v>68</v>
      </c>
      <c r="E38" s="361" t="s">
        <v>69</v>
      </c>
      <c r="F38" s="5" t="s">
        <v>28</v>
      </c>
      <c r="G38" s="6">
        <v>3</v>
      </c>
      <c r="H38" s="6" t="s">
        <v>70</v>
      </c>
      <c r="I38" s="354">
        <f t="shared" si="17"/>
        <v>58.761904761904759</v>
      </c>
      <c r="J38" s="79">
        <f t="shared" si="18"/>
        <v>2.9380952380952436</v>
      </c>
      <c r="K38" s="203">
        <v>61.7</v>
      </c>
      <c r="L38" s="153">
        <v>29</v>
      </c>
      <c r="M38" s="79">
        <f>+L38*I38</f>
        <v>1704.0952380952381</v>
      </c>
      <c r="N38" s="79">
        <f t="shared" si="19"/>
        <v>85.204761904762066</v>
      </c>
      <c r="O38" s="79">
        <f t="shared" si="20"/>
        <v>1789.3000000000002</v>
      </c>
    </row>
    <row r="39" spans="1:15" x14ac:dyDescent="0.25">
      <c r="A39" s="307" t="s">
        <v>241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9"/>
      <c r="M39" s="65">
        <f>SUM(M26:M38)</f>
        <v>13275.442857142858</v>
      </c>
      <c r="N39" s="65">
        <f t="shared" ref="N39:O39" si="21">SUM(N26:N38)</f>
        <v>662.45000000000084</v>
      </c>
      <c r="O39" s="65">
        <f t="shared" si="21"/>
        <v>13911.45</v>
      </c>
    </row>
    <row r="40" spans="1:15" x14ac:dyDescent="0.25">
      <c r="A40" s="285" t="s">
        <v>71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</row>
    <row r="41" spans="1:15" x14ac:dyDescent="0.25">
      <c r="A41" s="118"/>
      <c r="B41" s="118"/>
      <c r="C41" s="118"/>
      <c r="D41" s="118"/>
      <c r="E41" s="118"/>
      <c r="F41" s="220"/>
      <c r="G41" s="220"/>
      <c r="H41" s="118"/>
      <c r="I41" s="220"/>
      <c r="J41" s="220"/>
      <c r="K41" s="220"/>
      <c r="L41" s="220"/>
      <c r="M41" s="235"/>
      <c r="N41" s="220"/>
      <c r="O41" s="220"/>
    </row>
    <row r="42" spans="1:15" ht="34.5" x14ac:dyDescent="0.25">
      <c r="A42" s="218">
        <v>7732</v>
      </c>
      <c r="B42" s="218"/>
      <c r="C42" s="226">
        <v>5358</v>
      </c>
      <c r="D42" s="227" t="s">
        <v>72</v>
      </c>
      <c r="E42" s="228" t="s">
        <v>38</v>
      </c>
      <c r="F42" s="229" t="s">
        <v>18</v>
      </c>
      <c r="G42" s="333">
        <v>4</v>
      </c>
      <c r="H42" s="370" t="s">
        <v>39</v>
      </c>
      <c r="I42" s="350">
        <f>K42/1.05</f>
        <v>74.285714285714278</v>
      </c>
      <c r="J42" s="151">
        <f>K42-I42</f>
        <v>3.7142857142857224</v>
      </c>
      <c r="K42" s="151">
        <v>78</v>
      </c>
      <c r="L42" s="153">
        <v>30</v>
      </c>
      <c r="M42" s="151">
        <f>+L42*I42</f>
        <v>2228.5714285714284</v>
      </c>
      <c r="N42" s="151">
        <f>+L42*J42</f>
        <v>111.42857142857167</v>
      </c>
      <c r="O42" s="151">
        <f>+L42*K42</f>
        <v>2340</v>
      </c>
    </row>
    <row r="43" spans="1:15" ht="34.5" x14ac:dyDescent="0.25">
      <c r="A43" s="231">
        <v>7733</v>
      </c>
      <c r="B43" s="231"/>
      <c r="C43" s="230">
        <v>5358</v>
      </c>
      <c r="D43" s="227" t="s">
        <v>73</v>
      </c>
      <c r="E43" s="228" t="s">
        <v>38</v>
      </c>
      <c r="F43" s="229" t="s">
        <v>18</v>
      </c>
      <c r="G43" s="333">
        <v>4</v>
      </c>
      <c r="H43" s="370" t="s">
        <v>39</v>
      </c>
      <c r="I43" s="350">
        <f t="shared" ref="I43:I46" si="22">K43/1.05</f>
        <v>74.942857142857136</v>
      </c>
      <c r="J43" s="151">
        <f t="shared" ref="J43:J46" si="23">K43-I43</f>
        <v>3.7471428571428618</v>
      </c>
      <c r="K43" s="151">
        <v>78.69</v>
      </c>
      <c r="L43" s="153">
        <v>30</v>
      </c>
      <c r="M43" s="151">
        <f t="shared" ref="M43:M47" si="24">+L43*I43</f>
        <v>2248.2857142857142</v>
      </c>
      <c r="N43" s="151">
        <f t="shared" ref="N43:N47" si="25">+L43*J43</f>
        <v>112.41428571428585</v>
      </c>
      <c r="O43" s="151">
        <f t="shared" ref="O43:O47" si="26">+L43*K43</f>
        <v>2360.6999999999998</v>
      </c>
    </row>
    <row r="44" spans="1:15" ht="23.25" x14ac:dyDescent="0.25">
      <c r="A44" s="232">
        <v>7730</v>
      </c>
      <c r="B44" s="232"/>
      <c r="C44" s="226">
        <v>5357</v>
      </c>
      <c r="D44" s="227" t="s">
        <v>74</v>
      </c>
      <c r="E44" s="233" t="s">
        <v>75</v>
      </c>
      <c r="F44" s="229" t="s">
        <v>18</v>
      </c>
      <c r="G44" s="333">
        <v>4</v>
      </c>
      <c r="H44" s="370" t="s">
        <v>39</v>
      </c>
      <c r="I44" s="350">
        <f t="shared" si="22"/>
        <v>60</v>
      </c>
      <c r="J44" s="151">
        <f t="shared" si="23"/>
        <v>3</v>
      </c>
      <c r="K44" s="151">
        <v>63</v>
      </c>
      <c r="L44" s="153">
        <v>30</v>
      </c>
      <c r="M44" s="151">
        <f t="shared" si="24"/>
        <v>1800</v>
      </c>
      <c r="N44" s="151">
        <f t="shared" si="25"/>
        <v>90</v>
      </c>
      <c r="O44" s="151">
        <f t="shared" si="26"/>
        <v>1890</v>
      </c>
    </row>
    <row r="45" spans="1:15" ht="23.25" x14ac:dyDescent="0.25">
      <c r="A45" s="231">
        <v>7731</v>
      </c>
      <c r="B45" s="231"/>
      <c r="C45" s="226">
        <v>5357</v>
      </c>
      <c r="D45" s="227" t="s">
        <v>76</v>
      </c>
      <c r="E45" s="233" t="s">
        <v>75</v>
      </c>
      <c r="F45" s="229" t="s">
        <v>18</v>
      </c>
      <c r="G45" s="333">
        <v>4</v>
      </c>
      <c r="H45" s="370" t="s">
        <v>39</v>
      </c>
      <c r="I45" s="350">
        <f t="shared" si="22"/>
        <v>59.390476190476186</v>
      </c>
      <c r="J45" s="151">
        <f t="shared" si="23"/>
        <v>2.9695238095238139</v>
      </c>
      <c r="K45" s="151">
        <v>62.36</v>
      </c>
      <c r="L45" s="153">
        <v>30</v>
      </c>
      <c r="M45" s="151">
        <f t="shared" si="24"/>
        <v>1781.7142857142856</v>
      </c>
      <c r="N45" s="151">
        <f t="shared" si="25"/>
        <v>89.085714285714417</v>
      </c>
      <c r="O45" s="151">
        <f t="shared" si="26"/>
        <v>1870.8</v>
      </c>
    </row>
    <row r="46" spans="1:15" ht="34.5" x14ac:dyDescent="0.25">
      <c r="A46" s="231">
        <v>7728</v>
      </c>
      <c r="B46" s="231"/>
      <c r="C46" s="226">
        <v>5356</v>
      </c>
      <c r="D46" s="227" t="s">
        <v>77</v>
      </c>
      <c r="E46" s="233" t="s">
        <v>78</v>
      </c>
      <c r="F46" s="229" t="s">
        <v>18</v>
      </c>
      <c r="G46" s="333">
        <v>4</v>
      </c>
      <c r="H46" s="368" t="s">
        <v>79</v>
      </c>
      <c r="I46" s="350">
        <f t="shared" si="22"/>
        <v>44.761904761904759</v>
      </c>
      <c r="J46" s="151">
        <f t="shared" si="23"/>
        <v>2.2380952380952408</v>
      </c>
      <c r="K46" s="151">
        <v>47</v>
      </c>
      <c r="L46" s="153">
        <v>30</v>
      </c>
      <c r="M46" s="151">
        <f t="shared" si="24"/>
        <v>1342.8571428571427</v>
      </c>
      <c r="N46" s="151">
        <f t="shared" si="25"/>
        <v>67.142857142857224</v>
      </c>
      <c r="O46" s="151">
        <f t="shared" si="26"/>
        <v>1410</v>
      </c>
    </row>
    <row r="47" spans="1:15" ht="23.25" x14ac:dyDescent="0.25">
      <c r="A47" s="231">
        <v>7729</v>
      </c>
      <c r="B47" s="231"/>
      <c r="C47" s="226">
        <v>5356</v>
      </c>
      <c r="D47" s="372" t="s">
        <v>242</v>
      </c>
      <c r="E47" s="233" t="s">
        <v>78</v>
      </c>
      <c r="F47" s="229" t="s">
        <v>18</v>
      </c>
      <c r="G47" s="333">
        <v>4</v>
      </c>
      <c r="H47" s="371" t="s">
        <v>39</v>
      </c>
      <c r="I47" s="350">
        <f>K47/1.05</f>
        <v>44.780952380952385</v>
      </c>
      <c r="J47" s="151">
        <f>K47-I47</f>
        <v>2.2390476190476178</v>
      </c>
      <c r="K47" s="151">
        <v>47.02</v>
      </c>
      <c r="L47" s="153">
        <v>30</v>
      </c>
      <c r="M47" s="151">
        <f t="shared" si="24"/>
        <v>1343.4285714285716</v>
      </c>
      <c r="N47" s="151">
        <f t="shared" si="25"/>
        <v>67.171428571428535</v>
      </c>
      <c r="O47" s="151">
        <f t="shared" si="26"/>
        <v>1410.6000000000001</v>
      </c>
    </row>
    <row r="48" spans="1:15" ht="30" customHeight="1" x14ac:dyDescent="0.25">
      <c r="A48" s="219">
        <v>7690</v>
      </c>
      <c r="B48" s="218"/>
      <c r="C48" s="219">
        <v>5326</v>
      </c>
      <c r="D48" s="237" t="s">
        <v>80</v>
      </c>
      <c r="E48" s="238" t="s">
        <v>81</v>
      </c>
      <c r="F48" s="239" t="s">
        <v>18</v>
      </c>
      <c r="G48" s="364" t="s">
        <v>82</v>
      </c>
      <c r="H48" s="369" t="s">
        <v>29</v>
      </c>
      <c r="I48" s="366">
        <f>K48/1.05</f>
        <v>59.695238095238089</v>
      </c>
      <c r="J48" s="240">
        <f>K48-I48</f>
        <v>2.9847619047619105</v>
      </c>
      <c r="K48" s="241">
        <v>62.68</v>
      </c>
      <c r="L48" s="242">
        <v>29</v>
      </c>
      <c r="M48" s="79">
        <f>+L48*I48</f>
        <v>1731.1619047619047</v>
      </c>
      <c r="N48" s="79">
        <f>+L48*J48</f>
        <v>86.558095238095405</v>
      </c>
      <c r="O48" s="79">
        <f>+L48*K48</f>
        <v>1817.72</v>
      </c>
    </row>
    <row r="49" spans="1:16" ht="28.5" customHeight="1" x14ac:dyDescent="0.25">
      <c r="A49" s="218">
        <v>7359</v>
      </c>
      <c r="B49" s="218"/>
      <c r="C49" s="219">
        <v>5018</v>
      </c>
      <c r="D49" s="237" t="s">
        <v>83</v>
      </c>
      <c r="E49" s="238" t="s">
        <v>84</v>
      </c>
      <c r="F49" s="239" t="s">
        <v>28</v>
      </c>
      <c r="G49" s="364" t="s">
        <v>85</v>
      </c>
      <c r="H49" s="369" t="s">
        <v>70</v>
      </c>
      <c r="I49" s="367">
        <f>K49/1.05</f>
        <v>59.61904761904762</v>
      </c>
      <c r="J49" s="240">
        <f>K49-I49</f>
        <v>2.980952380952381</v>
      </c>
      <c r="K49" s="241">
        <v>62.6</v>
      </c>
      <c r="L49" s="242">
        <v>30</v>
      </c>
      <c r="M49" s="79">
        <f>+L49*I49</f>
        <v>1788.5714285714287</v>
      </c>
      <c r="N49" s="79">
        <f>+L49*J49</f>
        <v>89.428571428571431</v>
      </c>
      <c r="O49" s="79">
        <f>+L49*K49</f>
        <v>1878</v>
      </c>
    </row>
    <row r="50" spans="1:16" ht="28.5" customHeight="1" x14ac:dyDescent="0.25">
      <c r="A50" s="218">
        <v>7628</v>
      </c>
      <c r="B50" s="218"/>
      <c r="C50" s="219">
        <v>5265</v>
      </c>
      <c r="D50" s="237" t="s">
        <v>86</v>
      </c>
      <c r="E50" s="238" t="s">
        <v>34</v>
      </c>
      <c r="F50" s="239" t="s">
        <v>28</v>
      </c>
      <c r="G50" s="364" t="s">
        <v>87</v>
      </c>
      <c r="H50" s="369" t="s">
        <v>29</v>
      </c>
      <c r="I50" s="367">
        <f t="shared" ref="I50:I51" si="27">K50/1.05</f>
        <v>59.695238095238089</v>
      </c>
      <c r="J50" s="240">
        <f t="shared" ref="J50:J51" si="28">K50-I50</f>
        <v>2.9847619047619105</v>
      </c>
      <c r="K50" s="241">
        <v>62.68</v>
      </c>
      <c r="L50" s="242">
        <v>30</v>
      </c>
      <c r="M50" s="79">
        <f t="shared" ref="M50:M51" si="29">+L50*I50</f>
        <v>1790.8571428571427</v>
      </c>
      <c r="N50" s="79">
        <f t="shared" ref="N50:N51" si="30">+L50*J50</f>
        <v>89.542857142857315</v>
      </c>
      <c r="O50" s="79">
        <f t="shared" ref="O50:O51" si="31">+L50*K50</f>
        <v>1880.4</v>
      </c>
    </row>
    <row r="51" spans="1:16" ht="28.5" customHeight="1" x14ac:dyDescent="0.25">
      <c r="A51" s="215">
        <v>7004</v>
      </c>
      <c r="B51" s="215"/>
      <c r="C51" s="215">
        <v>4744</v>
      </c>
      <c r="D51" s="216" t="s">
        <v>88</v>
      </c>
      <c r="E51" s="216" t="s">
        <v>89</v>
      </c>
      <c r="F51" s="216" t="s">
        <v>28</v>
      </c>
      <c r="G51" s="365">
        <v>4</v>
      </c>
      <c r="H51" s="359" t="s">
        <v>29</v>
      </c>
      <c r="I51" s="354">
        <f t="shared" si="27"/>
        <v>58.761904761904759</v>
      </c>
      <c r="J51" s="151">
        <f t="shared" si="28"/>
        <v>2.9380952380952436</v>
      </c>
      <c r="K51" s="234">
        <v>61.7</v>
      </c>
      <c r="L51" s="153">
        <v>0</v>
      </c>
      <c r="M51" s="79">
        <f t="shared" si="29"/>
        <v>0</v>
      </c>
      <c r="N51" s="79">
        <f t="shared" si="30"/>
        <v>0</v>
      </c>
      <c r="O51" s="79">
        <f t="shared" si="31"/>
        <v>0</v>
      </c>
    </row>
    <row r="52" spans="1:16" ht="24.75" customHeight="1" x14ac:dyDescent="0.25">
      <c r="A52" s="312" t="s">
        <v>90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4"/>
      <c r="M52" s="236">
        <f>SUM(M42:M51)</f>
        <v>16055.447619047618</v>
      </c>
      <c r="N52" s="236">
        <f t="shared" ref="N52:O52" si="32">SUM(N42:N51)</f>
        <v>802.77238095238181</v>
      </c>
      <c r="O52" s="236">
        <f t="shared" si="32"/>
        <v>16858.22</v>
      </c>
    </row>
    <row r="53" spans="1:16" x14ac:dyDescent="0.25">
      <c r="A53" s="285" t="s">
        <v>91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</row>
    <row r="54" spans="1:16" ht="33.75" x14ac:dyDescent="0.25">
      <c r="A54" s="122">
        <v>6054</v>
      </c>
      <c r="B54" s="123"/>
      <c r="C54" s="122">
        <v>3882</v>
      </c>
      <c r="D54" s="124" t="s">
        <v>92</v>
      </c>
      <c r="E54" s="124" t="s">
        <v>93</v>
      </c>
      <c r="F54" s="128" t="s">
        <v>94</v>
      </c>
      <c r="G54" s="125">
        <v>5</v>
      </c>
      <c r="H54" s="126" t="s">
        <v>39</v>
      </c>
      <c r="I54" s="60">
        <f t="shared" ref="I54:I61" si="33">K54/1.05</f>
        <v>149.78095238095239</v>
      </c>
      <c r="J54" s="60">
        <f t="shared" ref="J54:J61" si="34">K54-I54</f>
        <v>7.4890476190476249</v>
      </c>
      <c r="K54" s="129">
        <v>157.27000000000001</v>
      </c>
      <c r="L54" s="158">
        <v>0</v>
      </c>
      <c r="M54" s="159">
        <f t="shared" ref="M54:M61" si="35">+L54*I54</f>
        <v>0</v>
      </c>
      <c r="N54" s="159">
        <f t="shared" ref="N54:N61" si="36">+L54*J54</f>
        <v>0</v>
      </c>
      <c r="O54" s="159">
        <f t="shared" ref="O54:O61" si="37">+L54*K54</f>
        <v>0</v>
      </c>
      <c r="P54" s="173"/>
    </row>
    <row r="55" spans="1:16" ht="34.5" x14ac:dyDescent="0.25">
      <c r="A55" s="108">
        <v>6853</v>
      </c>
      <c r="B55" s="123"/>
      <c r="C55" s="127">
        <v>4610</v>
      </c>
      <c r="D55" s="108" t="s">
        <v>95</v>
      </c>
      <c r="E55" s="108" t="s">
        <v>96</v>
      </c>
      <c r="F55" s="128" t="s">
        <v>18</v>
      </c>
      <c r="G55" s="125">
        <v>5</v>
      </c>
      <c r="H55" s="126" t="s">
        <v>39</v>
      </c>
      <c r="I55" s="60">
        <f t="shared" si="33"/>
        <v>75.238095238095241</v>
      </c>
      <c r="J55" s="60">
        <f t="shared" si="34"/>
        <v>3.7619047619047592</v>
      </c>
      <c r="K55" s="129">
        <v>79</v>
      </c>
      <c r="L55" s="158">
        <v>1</v>
      </c>
      <c r="M55" s="159">
        <f t="shared" si="35"/>
        <v>75.238095238095241</v>
      </c>
      <c r="N55" s="159">
        <f t="shared" si="36"/>
        <v>3.7619047619047592</v>
      </c>
      <c r="O55" s="159">
        <f t="shared" si="37"/>
        <v>79</v>
      </c>
    </row>
    <row r="56" spans="1:16" ht="34.5" x14ac:dyDescent="0.25">
      <c r="A56" s="108">
        <v>6854</v>
      </c>
      <c r="B56" s="123"/>
      <c r="C56" s="123"/>
      <c r="D56" s="108" t="s">
        <v>97</v>
      </c>
      <c r="E56" s="108" t="s">
        <v>96</v>
      </c>
      <c r="F56" s="128" t="s">
        <v>18</v>
      </c>
      <c r="G56" s="125">
        <v>5</v>
      </c>
      <c r="H56" s="126" t="s">
        <v>39</v>
      </c>
      <c r="I56" s="60">
        <f t="shared" si="33"/>
        <v>74.54285714285713</v>
      </c>
      <c r="J56" s="60">
        <f t="shared" si="34"/>
        <v>3.7271428571428658</v>
      </c>
      <c r="K56" s="129">
        <v>78.27</v>
      </c>
      <c r="L56" s="158">
        <v>1</v>
      </c>
      <c r="M56" s="159">
        <f t="shared" si="35"/>
        <v>74.54285714285713</v>
      </c>
      <c r="N56" s="159">
        <f t="shared" si="36"/>
        <v>3.7271428571428658</v>
      </c>
      <c r="O56" s="159">
        <f t="shared" si="37"/>
        <v>78.27</v>
      </c>
    </row>
    <row r="57" spans="1:16" ht="22.5" x14ac:dyDescent="0.25">
      <c r="A57" s="31">
        <v>5986</v>
      </c>
      <c r="B57" s="31"/>
      <c r="C57" s="31">
        <v>3826</v>
      </c>
      <c r="D57" s="29" t="s">
        <v>98</v>
      </c>
      <c r="E57" s="29" t="s">
        <v>99</v>
      </c>
      <c r="F57" s="29" t="s">
        <v>18</v>
      </c>
      <c r="G57" s="40">
        <v>5</v>
      </c>
      <c r="H57" s="29" t="s">
        <v>100</v>
      </c>
      <c r="I57" s="19">
        <f t="shared" si="33"/>
        <v>89.523809523809518</v>
      </c>
      <c r="J57" s="19">
        <f t="shared" si="34"/>
        <v>4.4761904761904816</v>
      </c>
      <c r="K57" s="30">
        <v>94</v>
      </c>
      <c r="L57" s="48">
        <v>9</v>
      </c>
      <c r="M57" s="51">
        <f t="shared" si="35"/>
        <v>805.71428571428567</v>
      </c>
      <c r="N57" s="51">
        <f t="shared" si="36"/>
        <v>40.285714285714334</v>
      </c>
      <c r="O57" s="51">
        <f t="shared" si="37"/>
        <v>846</v>
      </c>
    </row>
    <row r="58" spans="1:16" ht="33.75" x14ac:dyDescent="0.25">
      <c r="A58" s="32">
        <v>6137</v>
      </c>
      <c r="B58" s="32"/>
      <c r="C58" s="32">
        <v>3953</v>
      </c>
      <c r="D58" s="29" t="s">
        <v>101</v>
      </c>
      <c r="E58" s="29" t="s">
        <v>102</v>
      </c>
      <c r="F58" s="29" t="s">
        <v>18</v>
      </c>
      <c r="G58" s="40">
        <v>5</v>
      </c>
      <c r="H58" s="29" t="s">
        <v>103</v>
      </c>
      <c r="I58" s="19">
        <f t="shared" si="33"/>
        <v>89.86666666666666</v>
      </c>
      <c r="J58" s="19">
        <f t="shared" si="34"/>
        <v>4.4933333333333394</v>
      </c>
      <c r="K58" s="29">
        <v>94.36</v>
      </c>
      <c r="L58" s="48">
        <v>10</v>
      </c>
      <c r="M58" s="51">
        <f t="shared" si="35"/>
        <v>898.66666666666663</v>
      </c>
      <c r="N58" s="51">
        <f t="shared" si="36"/>
        <v>44.933333333333394</v>
      </c>
      <c r="O58" s="51">
        <f t="shared" si="37"/>
        <v>943.6</v>
      </c>
    </row>
    <row r="59" spans="1:16" ht="45" x14ac:dyDescent="0.25">
      <c r="A59" s="32">
        <v>6111</v>
      </c>
      <c r="B59" s="32"/>
      <c r="C59" s="32">
        <v>3932</v>
      </c>
      <c r="D59" s="29" t="s">
        <v>104</v>
      </c>
      <c r="E59" s="29" t="s">
        <v>105</v>
      </c>
      <c r="F59" s="29" t="s">
        <v>18</v>
      </c>
      <c r="G59" s="40">
        <v>5</v>
      </c>
      <c r="H59" s="29" t="s">
        <v>100</v>
      </c>
      <c r="I59" s="19">
        <f t="shared" si="33"/>
        <v>0</v>
      </c>
      <c r="J59" s="19">
        <f t="shared" si="34"/>
        <v>0</v>
      </c>
      <c r="K59" s="29">
        <v>0</v>
      </c>
      <c r="L59" s="48">
        <v>1</v>
      </c>
      <c r="M59" s="51">
        <f t="shared" si="35"/>
        <v>0</v>
      </c>
      <c r="N59" s="51">
        <f t="shared" si="36"/>
        <v>0</v>
      </c>
      <c r="O59" s="51">
        <f t="shared" si="37"/>
        <v>0</v>
      </c>
    </row>
    <row r="60" spans="1:16" ht="22.5" x14ac:dyDescent="0.25">
      <c r="A60" s="32">
        <v>6112</v>
      </c>
      <c r="B60" s="100"/>
      <c r="C60" s="305">
        <v>3933</v>
      </c>
      <c r="D60" s="29" t="s">
        <v>106</v>
      </c>
      <c r="E60" s="29" t="s">
        <v>105</v>
      </c>
      <c r="F60" s="55" t="s">
        <v>28</v>
      </c>
      <c r="G60" s="40">
        <v>5</v>
      </c>
      <c r="H60" s="29" t="s">
        <v>100</v>
      </c>
      <c r="I60" s="19">
        <f t="shared" si="33"/>
        <v>0</v>
      </c>
      <c r="J60" s="19">
        <f t="shared" si="34"/>
        <v>0</v>
      </c>
      <c r="K60" s="29">
        <v>0</v>
      </c>
      <c r="L60" s="48">
        <v>0</v>
      </c>
      <c r="M60" s="51">
        <f t="shared" si="35"/>
        <v>0</v>
      </c>
      <c r="N60" s="51">
        <f t="shared" si="36"/>
        <v>0</v>
      </c>
      <c r="O60" s="51">
        <f t="shared" si="37"/>
        <v>0</v>
      </c>
    </row>
    <row r="61" spans="1:16" ht="22.5" x14ac:dyDescent="0.25">
      <c r="A61" s="32">
        <v>6113</v>
      </c>
      <c r="B61" s="101"/>
      <c r="C61" s="306"/>
      <c r="D61" s="29" t="s">
        <v>107</v>
      </c>
      <c r="E61" s="29" t="s">
        <v>105</v>
      </c>
      <c r="F61" s="29" t="s">
        <v>28</v>
      </c>
      <c r="G61" s="40">
        <v>5</v>
      </c>
      <c r="H61" s="29" t="s">
        <v>100</v>
      </c>
      <c r="I61" s="19">
        <f t="shared" si="33"/>
        <v>0</v>
      </c>
      <c r="J61" s="19">
        <f t="shared" si="34"/>
        <v>0</v>
      </c>
      <c r="K61" s="29">
        <v>0</v>
      </c>
      <c r="L61" s="48">
        <v>0</v>
      </c>
      <c r="M61" s="51">
        <f t="shared" si="35"/>
        <v>0</v>
      </c>
      <c r="N61" s="51">
        <f t="shared" si="36"/>
        <v>0</v>
      </c>
      <c r="O61" s="51">
        <f t="shared" si="37"/>
        <v>0</v>
      </c>
    </row>
    <row r="62" spans="1:16" s="244" customFormat="1" ht="22.5" x14ac:dyDescent="0.25">
      <c r="A62" s="192">
        <v>6138</v>
      </c>
      <c r="B62" s="192"/>
      <c r="C62" s="192">
        <v>3954</v>
      </c>
      <c r="D62" s="243" t="s">
        <v>108</v>
      </c>
      <c r="E62" s="243" t="s">
        <v>109</v>
      </c>
      <c r="F62" s="243" t="s">
        <v>28</v>
      </c>
      <c r="G62" s="182">
        <v>5</v>
      </c>
      <c r="H62" s="182" t="s">
        <v>19</v>
      </c>
      <c r="I62" s="183">
        <f t="shared" ref="I62:I63" si="38">K62/1.05</f>
        <v>44.761904761904759</v>
      </c>
      <c r="J62" s="183">
        <f t="shared" ref="J62:J63" si="39">K62-I62</f>
        <v>2.2380952380952408</v>
      </c>
      <c r="K62" s="162">
        <v>47</v>
      </c>
      <c r="L62" s="184">
        <v>0</v>
      </c>
      <c r="M62" s="183">
        <f t="shared" ref="M62:M63" si="40">+L62*I62</f>
        <v>0</v>
      </c>
      <c r="N62" s="183">
        <f t="shared" ref="N62:N63" si="41">+L62*J62</f>
        <v>0</v>
      </c>
      <c r="O62" s="183">
        <f t="shared" ref="O62:O63" si="42">+L62*K62</f>
        <v>0</v>
      </c>
    </row>
    <row r="63" spans="1:16" s="244" customFormat="1" ht="31.5" customHeight="1" x14ac:dyDescent="0.25">
      <c r="A63" s="188">
        <v>6139</v>
      </c>
      <c r="B63" s="188"/>
      <c r="C63" s="188">
        <v>3955</v>
      </c>
      <c r="D63" s="245" t="s">
        <v>110</v>
      </c>
      <c r="E63" s="245" t="s">
        <v>109</v>
      </c>
      <c r="F63" s="188" t="s">
        <v>28</v>
      </c>
      <c r="G63" s="191" t="s">
        <v>111</v>
      </c>
      <c r="H63" s="188" t="s">
        <v>19</v>
      </c>
      <c r="I63" s="183">
        <f t="shared" si="38"/>
        <v>114.28571428571428</v>
      </c>
      <c r="J63" s="183">
        <f t="shared" si="39"/>
        <v>5.7142857142857224</v>
      </c>
      <c r="K63" s="189">
        <v>120</v>
      </c>
      <c r="L63" s="184">
        <v>1</v>
      </c>
      <c r="M63" s="183">
        <f t="shared" si="40"/>
        <v>114.28571428571428</v>
      </c>
      <c r="N63" s="183">
        <f t="shared" si="41"/>
        <v>5.7142857142857224</v>
      </c>
      <c r="O63" s="183">
        <f t="shared" si="42"/>
        <v>120</v>
      </c>
    </row>
    <row r="64" spans="1:16" ht="33.75" x14ac:dyDescent="0.25">
      <c r="A64" s="38">
        <v>6161</v>
      </c>
      <c r="B64" s="38"/>
      <c r="C64" s="38">
        <v>3975</v>
      </c>
      <c r="D64" s="169" t="s">
        <v>112</v>
      </c>
      <c r="E64" s="169" t="s">
        <v>113</v>
      </c>
      <c r="F64" s="169" t="s">
        <v>28</v>
      </c>
      <c r="G64" s="155">
        <v>5</v>
      </c>
      <c r="H64" s="155" t="s">
        <v>29</v>
      </c>
      <c r="I64" s="156">
        <f t="shared" ref="I64" si="43">K64/1.05</f>
        <v>29.952380952380949</v>
      </c>
      <c r="J64" s="156">
        <f t="shared" ref="J64" si="44">K64-I64</f>
        <v>1.4976190476190503</v>
      </c>
      <c r="K64" s="170">
        <v>31.45</v>
      </c>
      <c r="L64" s="171">
        <v>0</v>
      </c>
      <c r="M64" s="172">
        <f t="shared" ref="M64" si="45">+L64*I64</f>
        <v>0</v>
      </c>
      <c r="N64" s="172">
        <f>+L64*J64</f>
        <v>0</v>
      </c>
      <c r="O64" s="172">
        <f>+L64*K64</f>
        <v>0</v>
      </c>
    </row>
    <row r="65" spans="1:15" ht="45" x14ac:dyDescent="0.25">
      <c r="A65" s="38">
        <v>6027</v>
      </c>
      <c r="B65" s="38"/>
      <c r="C65" s="38">
        <v>3867</v>
      </c>
      <c r="D65" s="5" t="s">
        <v>114</v>
      </c>
      <c r="E65" s="5" t="s">
        <v>115</v>
      </c>
      <c r="F65" s="5" t="s">
        <v>28</v>
      </c>
      <c r="G65" s="373">
        <v>5</v>
      </c>
      <c r="H65" s="6" t="s">
        <v>29</v>
      </c>
      <c r="I65" s="19">
        <f t="shared" ref="I65" si="46">K65/1.05</f>
        <v>29.952380952380949</v>
      </c>
      <c r="J65" s="19">
        <f t="shared" ref="J65" si="47">K65-I65</f>
        <v>1.4976190476190503</v>
      </c>
      <c r="K65" s="9">
        <v>31.45</v>
      </c>
      <c r="L65" s="47">
        <v>0</v>
      </c>
      <c r="M65" s="46">
        <f t="shared" ref="M65" si="48">+L65*I65</f>
        <v>0</v>
      </c>
      <c r="N65" s="46">
        <f t="shared" ref="N65" si="49">+L65*J65</f>
        <v>0</v>
      </c>
      <c r="O65" s="46">
        <f t="shared" ref="O65" si="50">+L65*K65</f>
        <v>0</v>
      </c>
    </row>
    <row r="66" spans="1:15" ht="22.5" x14ac:dyDescent="0.25">
      <c r="A66" s="38">
        <v>6096</v>
      </c>
      <c r="B66" s="38"/>
      <c r="C66" s="38">
        <v>3921</v>
      </c>
      <c r="D66" s="5" t="s">
        <v>116</v>
      </c>
      <c r="E66" s="5" t="s">
        <v>117</v>
      </c>
      <c r="F66" s="5" t="s">
        <v>28</v>
      </c>
      <c r="G66" s="373">
        <v>5</v>
      </c>
      <c r="H66" s="6" t="s">
        <v>29</v>
      </c>
      <c r="I66" s="19">
        <f t="shared" ref="I66:I72" si="51">K66/1.05</f>
        <v>29.952380952380949</v>
      </c>
      <c r="J66" s="19">
        <f t="shared" ref="J66:J72" si="52">K66-I66</f>
        <v>1.4976190476190503</v>
      </c>
      <c r="K66" s="29">
        <v>31.45</v>
      </c>
      <c r="L66" s="47">
        <v>0</v>
      </c>
      <c r="M66" s="51">
        <f t="shared" ref="M66:M72" si="53">+L66*I66</f>
        <v>0</v>
      </c>
      <c r="N66" s="51">
        <f t="shared" ref="N66:N72" si="54">+L66*J66</f>
        <v>0</v>
      </c>
      <c r="O66" s="51">
        <f t="shared" ref="O66:O72" si="55">+L66*K66</f>
        <v>0</v>
      </c>
    </row>
    <row r="67" spans="1:15" ht="34.5" x14ac:dyDescent="0.25">
      <c r="A67" s="67">
        <v>7599</v>
      </c>
      <c r="B67" s="67"/>
      <c r="C67" s="67">
        <v>5236</v>
      </c>
      <c r="D67" s="78" t="s">
        <v>118</v>
      </c>
      <c r="E67" s="77" t="s">
        <v>119</v>
      </c>
      <c r="F67" s="75" t="s">
        <v>28</v>
      </c>
      <c r="G67" s="76">
        <v>5</v>
      </c>
      <c r="H67" s="375" t="s">
        <v>29</v>
      </c>
      <c r="I67" s="19">
        <f t="shared" si="51"/>
        <v>113.33333333333333</v>
      </c>
      <c r="J67" s="19">
        <f t="shared" si="52"/>
        <v>5.6666666666666714</v>
      </c>
      <c r="K67" s="29">
        <v>119</v>
      </c>
      <c r="L67" s="47">
        <v>1</v>
      </c>
      <c r="M67" s="51">
        <f t="shared" si="53"/>
        <v>113.33333333333333</v>
      </c>
      <c r="N67" s="51">
        <f t="shared" si="54"/>
        <v>5.6666666666666714</v>
      </c>
      <c r="O67" s="51">
        <f t="shared" si="55"/>
        <v>119</v>
      </c>
    </row>
    <row r="68" spans="1:15" ht="22.5" x14ac:dyDescent="0.25">
      <c r="A68" s="32"/>
      <c r="B68" s="101"/>
      <c r="C68" s="276">
        <v>4264</v>
      </c>
      <c r="D68" s="315" t="s">
        <v>120</v>
      </c>
      <c r="E68" s="315" t="s">
        <v>121</v>
      </c>
      <c r="F68" s="315" t="s">
        <v>28</v>
      </c>
      <c r="G68" s="374">
        <v>5</v>
      </c>
      <c r="H68" s="315" t="s">
        <v>100</v>
      </c>
      <c r="I68" s="19">
        <f t="shared" si="51"/>
        <v>59.047619047619044</v>
      </c>
      <c r="J68" s="19">
        <f t="shared" si="52"/>
        <v>2.9523809523809561</v>
      </c>
      <c r="K68" s="29">
        <v>62</v>
      </c>
      <c r="L68" s="48">
        <v>0</v>
      </c>
      <c r="M68" s="51">
        <f t="shared" si="53"/>
        <v>0</v>
      </c>
      <c r="N68" s="51">
        <f t="shared" si="54"/>
        <v>0</v>
      </c>
      <c r="O68" s="51">
        <f t="shared" si="55"/>
        <v>0</v>
      </c>
    </row>
    <row r="69" spans="1:15" ht="22.5" x14ac:dyDescent="0.25">
      <c r="A69" s="32"/>
      <c r="B69" s="101"/>
      <c r="C69" s="276">
        <v>4267</v>
      </c>
      <c r="D69" s="315" t="s">
        <v>122</v>
      </c>
      <c r="E69" s="315" t="s">
        <v>123</v>
      </c>
      <c r="F69" s="315" t="s">
        <v>18</v>
      </c>
      <c r="G69" s="32">
        <v>5</v>
      </c>
      <c r="H69" s="315" t="s">
        <v>124</v>
      </c>
      <c r="I69" s="19">
        <f t="shared" si="51"/>
        <v>51.428571428571423</v>
      </c>
      <c r="J69" s="19">
        <f t="shared" si="52"/>
        <v>2.5714285714285765</v>
      </c>
      <c r="K69" s="29">
        <v>54</v>
      </c>
      <c r="L69" s="48">
        <v>1</v>
      </c>
      <c r="M69" s="51">
        <f t="shared" si="53"/>
        <v>51.428571428571423</v>
      </c>
      <c r="N69" s="51">
        <f t="shared" si="54"/>
        <v>2.5714285714285765</v>
      </c>
      <c r="O69" s="51">
        <f t="shared" si="55"/>
        <v>54</v>
      </c>
    </row>
    <row r="70" spans="1:15" ht="22.5" x14ac:dyDescent="0.25">
      <c r="A70" s="56">
        <v>6018</v>
      </c>
      <c r="B70" s="57"/>
      <c r="C70" s="59">
        <v>3858</v>
      </c>
      <c r="D70" s="58" t="s">
        <v>125</v>
      </c>
      <c r="E70" s="58" t="s">
        <v>126</v>
      </c>
      <c r="F70" s="59" t="s">
        <v>127</v>
      </c>
      <c r="G70" s="59">
        <v>5</v>
      </c>
      <c r="H70" s="60" t="s">
        <v>29</v>
      </c>
      <c r="I70" s="19">
        <f t="shared" si="51"/>
        <v>0</v>
      </c>
      <c r="J70" s="19">
        <f t="shared" si="52"/>
        <v>0</v>
      </c>
      <c r="K70" s="29">
        <v>0</v>
      </c>
      <c r="L70" s="51">
        <v>0</v>
      </c>
      <c r="M70" s="51">
        <f t="shared" si="53"/>
        <v>0</v>
      </c>
      <c r="N70" s="51">
        <f t="shared" si="54"/>
        <v>0</v>
      </c>
      <c r="O70" s="51">
        <f t="shared" si="55"/>
        <v>0</v>
      </c>
    </row>
    <row r="71" spans="1:15" ht="30" customHeight="1" x14ac:dyDescent="0.25">
      <c r="A71" s="69">
        <v>6012</v>
      </c>
      <c r="B71" s="69"/>
      <c r="C71" s="69">
        <v>3852</v>
      </c>
      <c r="D71" s="70" t="s">
        <v>128</v>
      </c>
      <c r="E71" s="70" t="s">
        <v>129</v>
      </c>
      <c r="F71" s="71" t="s">
        <v>18</v>
      </c>
      <c r="G71" s="71">
        <v>5</v>
      </c>
      <c r="H71" s="71" t="s">
        <v>100</v>
      </c>
      <c r="I71" s="60">
        <f t="shared" si="51"/>
        <v>114.28571428571428</v>
      </c>
      <c r="J71" s="60">
        <f t="shared" si="52"/>
        <v>5.7142857142857224</v>
      </c>
      <c r="K71" s="161">
        <v>120</v>
      </c>
      <c r="L71" s="73">
        <v>1</v>
      </c>
      <c r="M71" s="159">
        <f t="shared" si="53"/>
        <v>114.28571428571428</v>
      </c>
      <c r="N71" s="159">
        <f t="shared" si="54"/>
        <v>5.7142857142857224</v>
      </c>
      <c r="O71" s="159">
        <f t="shared" si="55"/>
        <v>120</v>
      </c>
    </row>
    <row r="72" spans="1:15" ht="30" customHeight="1" x14ac:dyDescent="0.25">
      <c r="A72" s="67">
        <v>6163</v>
      </c>
      <c r="B72" s="67"/>
      <c r="C72" s="321">
        <v>3977</v>
      </c>
      <c r="D72" s="322" t="s">
        <v>130</v>
      </c>
      <c r="E72" s="322" t="s">
        <v>131</v>
      </c>
      <c r="F72" s="322" t="s">
        <v>28</v>
      </c>
      <c r="G72" s="68">
        <v>5</v>
      </c>
      <c r="H72" s="323" t="s">
        <v>132</v>
      </c>
      <c r="I72" s="60">
        <f t="shared" si="51"/>
        <v>60</v>
      </c>
      <c r="J72" s="60">
        <f t="shared" si="52"/>
        <v>3</v>
      </c>
      <c r="K72" s="246">
        <v>63</v>
      </c>
      <c r="L72" s="160"/>
      <c r="M72" s="159">
        <f t="shared" si="53"/>
        <v>0</v>
      </c>
      <c r="N72" s="159">
        <f t="shared" si="54"/>
        <v>0</v>
      </c>
      <c r="O72" s="159">
        <f t="shared" si="55"/>
        <v>0</v>
      </c>
    </row>
    <row r="73" spans="1:15" x14ac:dyDescent="0.25">
      <c r="A73" s="277" t="s">
        <v>35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9"/>
      <c r="M73" s="74">
        <f>SUM(M57:M71)</f>
        <v>2097.7142857142853</v>
      </c>
      <c r="N73" s="74">
        <f>SUM(N57:N71)</f>
        <v>104.88571428571441</v>
      </c>
      <c r="O73" s="74">
        <f>SUM(O57:O71)</f>
        <v>2202.6</v>
      </c>
    </row>
    <row r="74" spans="1:15" x14ac:dyDescent="0.25">
      <c r="A74" s="285" t="s">
        <v>133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</row>
    <row r="75" spans="1:15" ht="33.75" x14ac:dyDescent="0.25">
      <c r="A75" s="38">
        <v>6742</v>
      </c>
      <c r="B75" s="38"/>
      <c r="C75" s="286">
        <v>4506</v>
      </c>
      <c r="D75" s="5" t="s">
        <v>134</v>
      </c>
      <c r="E75" s="5" t="s">
        <v>135</v>
      </c>
      <c r="F75" s="5" t="s">
        <v>28</v>
      </c>
      <c r="G75" s="6">
        <v>6</v>
      </c>
      <c r="H75" s="6" t="s">
        <v>136</v>
      </c>
      <c r="I75" s="19">
        <f>K75/1.05</f>
        <v>83.80952380952381</v>
      </c>
      <c r="J75" s="19">
        <f>K75-I75</f>
        <v>4.1904761904761898</v>
      </c>
      <c r="K75" s="9">
        <v>88</v>
      </c>
      <c r="L75" s="47">
        <v>0</v>
      </c>
      <c r="M75" s="46">
        <f>+L75*I75</f>
        <v>0</v>
      </c>
      <c r="N75" s="46">
        <f>+L75*J75</f>
        <v>0</v>
      </c>
      <c r="O75" s="46">
        <f>+L75*K75</f>
        <v>0</v>
      </c>
    </row>
    <row r="76" spans="1:15" ht="22.5" x14ac:dyDescent="0.25">
      <c r="A76" s="38">
        <v>6743</v>
      </c>
      <c r="B76" s="38"/>
      <c r="C76" s="286"/>
      <c r="D76" s="5" t="s">
        <v>137</v>
      </c>
      <c r="E76" s="5" t="s">
        <v>138</v>
      </c>
      <c r="F76" s="5" t="s">
        <v>28</v>
      </c>
      <c r="G76" s="6">
        <v>6</v>
      </c>
      <c r="H76" s="6" t="s">
        <v>136</v>
      </c>
      <c r="I76" s="19">
        <f t="shared" ref="I76:I93" si="56">K76/1.05</f>
        <v>63.80952380952381</v>
      </c>
      <c r="J76" s="19">
        <f t="shared" ref="J76:J93" si="57">K76-I76</f>
        <v>3.1904761904761898</v>
      </c>
      <c r="K76" s="9">
        <v>67</v>
      </c>
      <c r="L76" s="47">
        <v>0</v>
      </c>
      <c r="M76" s="46">
        <f t="shared" ref="M76:M93" si="58">+L76*I76</f>
        <v>0</v>
      </c>
      <c r="N76" s="46">
        <f t="shared" ref="N76:N93" si="59">+L76*J76</f>
        <v>0</v>
      </c>
      <c r="O76" s="46">
        <f t="shared" ref="O76:O93" si="60">+L76*K76</f>
        <v>0</v>
      </c>
    </row>
    <row r="77" spans="1:15" ht="22.5" x14ac:dyDescent="0.25">
      <c r="A77" s="38">
        <v>6571</v>
      </c>
      <c r="B77" s="38"/>
      <c r="C77" s="38">
        <v>4355</v>
      </c>
      <c r="D77" s="5" t="s">
        <v>139</v>
      </c>
      <c r="E77" s="5" t="s">
        <v>99</v>
      </c>
      <c r="F77" s="5" t="s">
        <v>28</v>
      </c>
      <c r="G77" s="6">
        <v>6</v>
      </c>
      <c r="H77" s="6" t="s">
        <v>19</v>
      </c>
      <c r="I77" s="19">
        <f t="shared" si="56"/>
        <v>88.847619047619048</v>
      </c>
      <c r="J77" s="19">
        <f t="shared" si="57"/>
        <v>4.4423809523809581</v>
      </c>
      <c r="K77" s="9">
        <v>93.29</v>
      </c>
      <c r="L77" s="47">
        <v>28</v>
      </c>
      <c r="M77" s="46">
        <f t="shared" si="58"/>
        <v>2487.7333333333336</v>
      </c>
      <c r="N77" s="46">
        <f t="shared" si="59"/>
        <v>124.38666666666683</v>
      </c>
      <c r="O77" s="46">
        <f t="shared" si="60"/>
        <v>2612.1200000000003</v>
      </c>
    </row>
    <row r="78" spans="1:15" ht="33.75" x14ac:dyDescent="0.25">
      <c r="A78" s="39">
        <v>7025</v>
      </c>
      <c r="B78" s="39"/>
      <c r="C78" s="39">
        <v>4765</v>
      </c>
      <c r="D78" s="5" t="s">
        <v>140</v>
      </c>
      <c r="E78" s="5" t="s">
        <v>102</v>
      </c>
      <c r="F78" s="5" t="s">
        <v>141</v>
      </c>
      <c r="G78" s="6">
        <v>6</v>
      </c>
      <c r="H78" s="6" t="s">
        <v>29</v>
      </c>
      <c r="I78" s="19">
        <f t="shared" si="56"/>
        <v>88.847619047619048</v>
      </c>
      <c r="J78" s="19">
        <f t="shared" si="57"/>
        <v>4.4423809523809581</v>
      </c>
      <c r="K78" s="10">
        <v>93.29</v>
      </c>
      <c r="L78" s="47">
        <v>30</v>
      </c>
      <c r="M78" s="46">
        <f t="shared" si="58"/>
        <v>2665.4285714285716</v>
      </c>
      <c r="N78" s="46">
        <f t="shared" si="59"/>
        <v>133.27142857142874</v>
      </c>
      <c r="O78" s="46">
        <f t="shared" si="60"/>
        <v>2798.7000000000003</v>
      </c>
    </row>
    <row r="79" spans="1:15" ht="33.75" x14ac:dyDescent="0.25">
      <c r="A79" s="287">
        <v>7055</v>
      </c>
      <c r="B79" s="47"/>
      <c r="C79" s="287">
        <v>4795</v>
      </c>
      <c r="D79" s="5" t="s">
        <v>142</v>
      </c>
      <c r="E79" s="5" t="s">
        <v>143</v>
      </c>
      <c r="F79" s="5" t="s">
        <v>28</v>
      </c>
      <c r="G79" s="6">
        <v>6</v>
      </c>
      <c r="H79" s="6" t="s">
        <v>29</v>
      </c>
      <c r="I79" s="19">
        <f t="shared" si="56"/>
        <v>118.46666666666667</v>
      </c>
      <c r="J79" s="19">
        <f t="shared" si="57"/>
        <v>5.923333333333332</v>
      </c>
      <c r="K79" s="18">
        <v>124.39</v>
      </c>
      <c r="L79" s="47">
        <v>0</v>
      </c>
      <c r="M79" s="46">
        <f t="shared" si="58"/>
        <v>0</v>
      </c>
      <c r="N79" s="46">
        <f t="shared" si="59"/>
        <v>0</v>
      </c>
      <c r="O79" s="46">
        <f t="shared" si="60"/>
        <v>0</v>
      </c>
    </row>
    <row r="80" spans="1:15" ht="33.75" x14ac:dyDescent="0.25">
      <c r="A80" s="287"/>
      <c r="B80" s="47"/>
      <c r="C80" s="287"/>
      <c r="D80" s="5" t="s">
        <v>144</v>
      </c>
      <c r="E80" s="5" t="s">
        <v>143</v>
      </c>
      <c r="F80" s="5" t="s">
        <v>28</v>
      </c>
      <c r="G80" s="6">
        <v>6</v>
      </c>
      <c r="H80" s="6" t="s">
        <v>29</v>
      </c>
      <c r="I80" s="19">
        <f t="shared" si="56"/>
        <v>0</v>
      </c>
      <c r="J80" s="19">
        <f t="shared" si="57"/>
        <v>0</v>
      </c>
      <c r="K80" s="18"/>
      <c r="L80" s="47">
        <v>0</v>
      </c>
      <c r="M80" s="46">
        <f t="shared" si="58"/>
        <v>0</v>
      </c>
      <c r="N80" s="46">
        <f t="shared" si="59"/>
        <v>0</v>
      </c>
      <c r="O80" s="46">
        <f t="shared" si="60"/>
        <v>0</v>
      </c>
    </row>
    <row r="81" spans="1:15" ht="22.5" x14ac:dyDescent="0.25">
      <c r="A81" s="38">
        <v>6563</v>
      </c>
      <c r="B81" s="38"/>
      <c r="C81" s="38">
        <v>4347</v>
      </c>
      <c r="D81" s="5" t="s">
        <v>145</v>
      </c>
      <c r="E81" s="5" t="s">
        <v>109</v>
      </c>
      <c r="F81" s="5" t="s">
        <v>28</v>
      </c>
      <c r="G81" s="6">
        <v>6</v>
      </c>
      <c r="H81" s="6" t="s">
        <v>19</v>
      </c>
      <c r="I81" s="19">
        <f t="shared" si="56"/>
        <v>59.228571428571421</v>
      </c>
      <c r="J81" s="19">
        <f t="shared" si="57"/>
        <v>2.9614285714285771</v>
      </c>
      <c r="K81" s="9">
        <v>62.19</v>
      </c>
      <c r="L81" s="47">
        <v>0</v>
      </c>
      <c r="M81" s="46">
        <f t="shared" si="58"/>
        <v>0</v>
      </c>
      <c r="N81" s="46">
        <f t="shared" si="59"/>
        <v>0</v>
      </c>
      <c r="O81" s="46">
        <f t="shared" si="60"/>
        <v>0</v>
      </c>
    </row>
    <row r="82" spans="1:15" ht="22.5" x14ac:dyDescent="0.25">
      <c r="A82" s="38">
        <v>7018</v>
      </c>
      <c r="B82" s="38"/>
      <c r="C82" s="38">
        <v>4758</v>
      </c>
      <c r="D82" s="5" t="s">
        <v>146</v>
      </c>
      <c r="E82" s="5" t="s">
        <v>147</v>
      </c>
      <c r="F82" s="5" t="s">
        <v>28</v>
      </c>
      <c r="G82" s="6">
        <v>6</v>
      </c>
      <c r="H82" s="6" t="s">
        <v>29</v>
      </c>
      <c r="I82" s="19">
        <f>K82/1.05</f>
        <v>59.228571428571421</v>
      </c>
      <c r="J82" s="19">
        <f>K82-I82</f>
        <v>2.9614285714285771</v>
      </c>
      <c r="K82" s="9">
        <v>62.19</v>
      </c>
      <c r="L82" s="47">
        <v>0</v>
      </c>
      <c r="M82" s="46">
        <f t="shared" si="58"/>
        <v>0</v>
      </c>
      <c r="N82" s="46">
        <f t="shared" si="59"/>
        <v>0</v>
      </c>
      <c r="O82" s="46">
        <f t="shared" si="60"/>
        <v>0</v>
      </c>
    </row>
    <row r="83" spans="1:15" ht="22.5" x14ac:dyDescent="0.25">
      <c r="A83" s="4"/>
      <c r="B83" s="4"/>
      <c r="C83" s="4">
        <v>4397</v>
      </c>
      <c r="D83" s="316" t="s">
        <v>148</v>
      </c>
      <c r="E83" s="316" t="s">
        <v>123</v>
      </c>
      <c r="F83" s="316" t="s">
        <v>18</v>
      </c>
      <c r="G83" s="8">
        <v>6</v>
      </c>
      <c r="H83" s="8" t="s">
        <v>124</v>
      </c>
      <c r="I83" s="19">
        <f>K83/1.05</f>
        <v>119.04761904761904</v>
      </c>
      <c r="J83" s="19">
        <f>K83-I83</f>
        <v>5.9523809523809632</v>
      </c>
      <c r="K83" s="317">
        <v>125</v>
      </c>
      <c r="L83" s="20">
        <v>1</v>
      </c>
      <c r="M83" s="46">
        <f>+L83*I83</f>
        <v>119.04761904761904</v>
      </c>
      <c r="N83" s="46">
        <f>+L83*J83</f>
        <v>5.9523809523809632</v>
      </c>
      <c r="O83" s="46">
        <f>+L83*K83</f>
        <v>125</v>
      </c>
    </row>
    <row r="84" spans="1:15" ht="22.5" x14ac:dyDescent="0.25">
      <c r="A84" s="4">
        <v>7040</v>
      </c>
      <c r="B84" s="4"/>
      <c r="C84" s="4">
        <v>4780</v>
      </c>
      <c r="D84" s="318" t="s">
        <v>149</v>
      </c>
      <c r="E84" s="318" t="s">
        <v>150</v>
      </c>
      <c r="F84" s="318" t="s">
        <v>28</v>
      </c>
      <c r="G84" s="319">
        <v>6</v>
      </c>
      <c r="H84" s="319" t="s">
        <v>29</v>
      </c>
      <c r="I84" s="66">
        <f>K84/1.05</f>
        <v>59.228571428571421</v>
      </c>
      <c r="J84" s="66">
        <f>K84-I84</f>
        <v>2.9614285714285771</v>
      </c>
      <c r="K84" s="320">
        <v>62.19</v>
      </c>
      <c r="L84" s="64">
        <v>0</v>
      </c>
      <c r="M84" s="168">
        <f>+L84*I84</f>
        <v>0</v>
      </c>
      <c r="N84" s="168">
        <f>+L84*J84</f>
        <v>0</v>
      </c>
      <c r="O84" s="168">
        <f>+L84*K84</f>
        <v>0</v>
      </c>
    </row>
    <row r="85" spans="1:15" ht="45" x14ac:dyDescent="0.25">
      <c r="A85" s="38">
        <v>6981</v>
      </c>
      <c r="B85" s="38"/>
      <c r="C85" s="167">
        <v>4721</v>
      </c>
      <c r="D85" s="163" t="s">
        <v>151</v>
      </c>
      <c r="E85" s="163" t="s">
        <v>152</v>
      </c>
      <c r="F85" s="163" t="s">
        <v>28</v>
      </c>
      <c r="G85" s="150">
        <v>6</v>
      </c>
      <c r="H85" s="150" t="s">
        <v>29</v>
      </c>
      <c r="I85" s="151">
        <f>K85/1.05</f>
        <v>29.61904761904762</v>
      </c>
      <c r="J85" s="151">
        <f>K85-I85</f>
        <v>1.480952380952381</v>
      </c>
      <c r="K85" s="164">
        <v>31.1</v>
      </c>
      <c r="L85" s="165">
        <v>0</v>
      </c>
      <c r="M85" s="166">
        <f>+L85*I85</f>
        <v>0</v>
      </c>
      <c r="N85" s="166">
        <f>+L85*J85</f>
        <v>0</v>
      </c>
      <c r="O85" s="166">
        <f>+L85*K85</f>
        <v>0</v>
      </c>
    </row>
    <row r="86" spans="1:15" ht="22.5" x14ac:dyDescent="0.25">
      <c r="A86" s="38">
        <v>7063</v>
      </c>
      <c r="B86" s="38"/>
      <c r="C86" s="167">
        <v>4803</v>
      </c>
      <c r="D86" s="163" t="s">
        <v>153</v>
      </c>
      <c r="E86" s="163" t="s">
        <v>154</v>
      </c>
      <c r="F86" s="163" t="s">
        <v>28</v>
      </c>
      <c r="G86" s="150">
        <v>6</v>
      </c>
      <c r="H86" s="150" t="s">
        <v>29</v>
      </c>
      <c r="I86" s="151">
        <f>K86/1.05</f>
        <v>29.61904761904762</v>
      </c>
      <c r="J86" s="151">
        <f t="shared" si="57"/>
        <v>1.480952380952381</v>
      </c>
      <c r="K86" s="164">
        <v>31.1</v>
      </c>
      <c r="L86" s="165">
        <v>0</v>
      </c>
      <c r="M86" s="166">
        <f>+L86*I86</f>
        <v>0</v>
      </c>
      <c r="N86" s="166">
        <f>+L86*J86</f>
        <v>0</v>
      </c>
      <c r="O86" s="166">
        <f>+L86*K86</f>
        <v>0</v>
      </c>
    </row>
    <row r="87" spans="1:15" ht="33.75" x14ac:dyDescent="0.25">
      <c r="A87" s="38">
        <v>7089</v>
      </c>
      <c r="B87" s="38"/>
      <c r="C87" s="38">
        <v>4827</v>
      </c>
      <c r="D87" s="169" t="s">
        <v>155</v>
      </c>
      <c r="E87" s="169" t="s">
        <v>156</v>
      </c>
      <c r="F87" s="169" t="s">
        <v>28</v>
      </c>
      <c r="G87" s="155">
        <v>6</v>
      </c>
      <c r="H87" s="155" t="s">
        <v>29</v>
      </c>
      <c r="I87" s="156">
        <f t="shared" si="56"/>
        <v>29.61904761904762</v>
      </c>
      <c r="J87" s="156">
        <f t="shared" si="57"/>
        <v>1.480952380952381</v>
      </c>
      <c r="K87" s="170">
        <v>31.1</v>
      </c>
      <c r="L87" s="171">
        <v>0</v>
      </c>
      <c r="M87" s="172">
        <f t="shared" si="58"/>
        <v>0</v>
      </c>
      <c r="N87" s="172">
        <f>+L87*J87</f>
        <v>0</v>
      </c>
      <c r="O87" s="172">
        <f>+L87*K87</f>
        <v>0</v>
      </c>
    </row>
    <row r="88" spans="1:15" ht="34.5" x14ac:dyDescent="0.25">
      <c r="A88" s="67">
        <v>7600</v>
      </c>
      <c r="B88" s="67"/>
      <c r="C88" s="67">
        <v>5237</v>
      </c>
      <c r="D88" s="78" t="s">
        <v>157</v>
      </c>
      <c r="E88" s="77" t="s">
        <v>119</v>
      </c>
      <c r="F88" s="75" t="s">
        <v>28</v>
      </c>
      <c r="G88" s="76">
        <v>6</v>
      </c>
      <c r="H88" s="375" t="s">
        <v>29</v>
      </c>
      <c r="I88" s="19">
        <f t="shared" si="56"/>
        <v>113.33333333333333</v>
      </c>
      <c r="J88" s="19">
        <f t="shared" si="57"/>
        <v>5.6666666666666714</v>
      </c>
      <c r="K88" s="9">
        <v>119</v>
      </c>
      <c r="L88" s="47">
        <v>0</v>
      </c>
      <c r="M88" s="46">
        <f t="shared" si="58"/>
        <v>0</v>
      </c>
      <c r="N88" s="46">
        <f t="shared" si="59"/>
        <v>0</v>
      </c>
      <c r="O88" s="46">
        <f t="shared" si="60"/>
        <v>0</v>
      </c>
    </row>
    <row r="89" spans="1:15" ht="22.5" x14ac:dyDescent="0.25">
      <c r="A89" s="38">
        <v>6698</v>
      </c>
      <c r="B89" s="38"/>
      <c r="C89" s="38">
        <v>4462</v>
      </c>
      <c r="D89" s="5" t="s">
        <v>158</v>
      </c>
      <c r="E89" s="5" t="s">
        <v>131</v>
      </c>
      <c r="F89" s="5" t="s">
        <v>28</v>
      </c>
      <c r="G89" s="6">
        <v>6</v>
      </c>
      <c r="H89" s="6" t="s">
        <v>70</v>
      </c>
      <c r="I89" s="19">
        <f t="shared" si="56"/>
        <v>59.142857142857139</v>
      </c>
      <c r="J89" s="19">
        <f t="shared" si="57"/>
        <v>2.9571428571428626</v>
      </c>
      <c r="K89" s="9">
        <v>62.1</v>
      </c>
      <c r="L89" s="47">
        <v>0</v>
      </c>
      <c r="M89" s="46">
        <f t="shared" si="58"/>
        <v>0</v>
      </c>
      <c r="N89" s="46">
        <f t="shared" si="59"/>
        <v>0</v>
      </c>
      <c r="O89" s="46">
        <f t="shared" si="60"/>
        <v>0</v>
      </c>
    </row>
    <row r="90" spans="1:15" ht="33.75" x14ac:dyDescent="0.25">
      <c r="A90" s="25">
        <v>6744</v>
      </c>
      <c r="B90" s="25"/>
      <c r="C90" s="25">
        <v>4507</v>
      </c>
      <c r="D90" s="27" t="s">
        <v>159</v>
      </c>
      <c r="E90" s="27" t="s">
        <v>160</v>
      </c>
      <c r="F90" s="41" t="s">
        <v>28</v>
      </c>
      <c r="G90" s="42" t="s">
        <v>161</v>
      </c>
      <c r="H90" s="41" t="s">
        <v>136</v>
      </c>
      <c r="I90" s="19">
        <f t="shared" si="56"/>
        <v>114.28571428571428</v>
      </c>
      <c r="J90" s="19">
        <f t="shared" si="57"/>
        <v>5.7142857142857224</v>
      </c>
      <c r="K90" s="43">
        <v>120</v>
      </c>
      <c r="L90" s="47">
        <v>1</v>
      </c>
      <c r="M90" s="46">
        <f t="shared" si="58"/>
        <v>114.28571428571428</v>
      </c>
      <c r="N90" s="46">
        <f t="shared" si="59"/>
        <v>5.7142857142857224</v>
      </c>
      <c r="O90" s="46">
        <f t="shared" si="60"/>
        <v>120</v>
      </c>
    </row>
    <row r="91" spans="1:15" ht="33.75" x14ac:dyDescent="0.25">
      <c r="A91" s="25">
        <v>6748</v>
      </c>
      <c r="B91" s="25"/>
      <c r="C91" s="25">
        <v>4510</v>
      </c>
      <c r="D91" s="27" t="s">
        <v>162</v>
      </c>
      <c r="E91" s="27" t="s">
        <v>160</v>
      </c>
      <c r="F91" s="41" t="s">
        <v>28</v>
      </c>
      <c r="G91" s="42" t="s">
        <v>161</v>
      </c>
      <c r="H91" s="41" t="s">
        <v>136</v>
      </c>
      <c r="I91" s="19">
        <f t="shared" si="56"/>
        <v>104.76190476190476</v>
      </c>
      <c r="J91" s="19">
        <f t="shared" si="57"/>
        <v>5.2380952380952408</v>
      </c>
      <c r="K91" s="43">
        <v>110</v>
      </c>
      <c r="L91" s="47">
        <v>1</v>
      </c>
      <c r="M91" s="46">
        <f t="shared" si="58"/>
        <v>104.76190476190476</v>
      </c>
      <c r="N91" s="46">
        <f t="shared" si="59"/>
        <v>5.2380952380952408</v>
      </c>
      <c r="O91" s="46">
        <f t="shared" si="60"/>
        <v>110</v>
      </c>
    </row>
    <row r="92" spans="1:15" ht="33.75" x14ac:dyDescent="0.25">
      <c r="A92" s="54">
        <v>6564</v>
      </c>
      <c r="B92" s="54"/>
      <c r="C92" s="54">
        <v>4348</v>
      </c>
      <c r="D92" s="176" t="s">
        <v>163</v>
      </c>
      <c r="E92" s="176" t="s">
        <v>109</v>
      </c>
      <c r="F92" s="54" t="s">
        <v>28</v>
      </c>
      <c r="G92" s="177" t="s">
        <v>161</v>
      </c>
      <c r="H92" s="324" t="s">
        <v>19</v>
      </c>
      <c r="I92" s="19">
        <f t="shared" si="56"/>
        <v>104.76190476190476</v>
      </c>
      <c r="J92" s="19">
        <f t="shared" si="57"/>
        <v>5.2380952380952408</v>
      </c>
      <c r="K92" s="43">
        <v>110</v>
      </c>
      <c r="L92" s="47">
        <v>0</v>
      </c>
      <c r="M92" s="46">
        <f t="shared" si="58"/>
        <v>0</v>
      </c>
      <c r="N92" s="46">
        <f t="shared" si="59"/>
        <v>0</v>
      </c>
      <c r="O92" s="46">
        <f t="shared" si="60"/>
        <v>0</v>
      </c>
    </row>
    <row r="93" spans="1:15" ht="33.75" x14ac:dyDescent="0.25">
      <c r="A93" s="25">
        <v>6542</v>
      </c>
      <c r="B93" s="25"/>
      <c r="C93" s="25">
        <v>4330</v>
      </c>
      <c r="D93" s="175" t="s">
        <v>164</v>
      </c>
      <c r="E93" s="175" t="s">
        <v>129</v>
      </c>
      <c r="F93" s="25" t="s">
        <v>28</v>
      </c>
      <c r="G93" s="81" t="s">
        <v>161</v>
      </c>
      <c r="H93" s="25" t="s">
        <v>19</v>
      </c>
      <c r="I93" s="19">
        <f t="shared" si="56"/>
        <v>100</v>
      </c>
      <c r="J93" s="19">
        <f t="shared" si="57"/>
        <v>5</v>
      </c>
      <c r="K93" s="43">
        <v>105</v>
      </c>
      <c r="L93" s="47">
        <v>1</v>
      </c>
      <c r="M93" s="46">
        <f t="shared" si="58"/>
        <v>100</v>
      </c>
      <c r="N93" s="46">
        <f t="shared" si="59"/>
        <v>5</v>
      </c>
      <c r="O93" s="46">
        <f t="shared" si="60"/>
        <v>105</v>
      </c>
    </row>
    <row r="94" spans="1:15" x14ac:dyDescent="0.25">
      <c r="A94" s="280" t="s">
        <v>35</v>
      </c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2"/>
      <c r="M94" s="52">
        <f>SUM(M75:M93)</f>
        <v>5591.2571428571437</v>
      </c>
      <c r="N94" s="52">
        <f>SUM(N75:N93)</f>
        <v>279.56285714285752</v>
      </c>
      <c r="O94" s="52">
        <f>SUM(O75:O93)</f>
        <v>5870.8200000000006</v>
      </c>
    </row>
    <row r="95" spans="1:15" x14ac:dyDescent="0.25">
      <c r="A95" s="285" t="s">
        <v>165</v>
      </c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</row>
    <row r="96" spans="1:15" ht="22.5" x14ac:dyDescent="0.25">
      <c r="A96" s="181">
        <v>6572</v>
      </c>
      <c r="B96" s="181"/>
      <c r="C96" s="181">
        <v>4356</v>
      </c>
      <c r="D96" s="182" t="s">
        <v>166</v>
      </c>
      <c r="E96" s="182" t="s">
        <v>99</v>
      </c>
      <c r="F96" s="376" t="s">
        <v>28</v>
      </c>
      <c r="G96" s="182">
        <v>7</v>
      </c>
      <c r="H96" s="182" t="s">
        <v>19</v>
      </c>
      <c r="I96" s="386">
        <f>K96/1.05</f>
        <v>94.580952380952382</v>
      </c>
      <c r="J96" s="183">
        <f>K96-I96</f>
        <v>4.7290476190476198</v>
      </c>
      <c r="K96" s="162">
        <v>99.31</v>
      </c>
      <c r="L96" s="184">
        <v>34</v>
      </c>
      <c r="M96" s="183">
        <f t="shared" ref="M96:M97" si="61">+L96*I96</f>
        <v>3215.7523809523809</v>
      </c>
      <c r="N96" s="183">
        <f t="shared" ref="N96:N97" si="62">+L96*J96</f>
        <v>160.78761904761907</v>
      </c>
      <c r="O96" s="183">
        <f t="shared" ref="O96:O97" si="63">+L96*K96</f>
        <v>3376.54</v>
      </c>
    </row>
    <row r="97" spans="1:15" ht="33.75" x14ac:dyDescent="0.25">
      <c r="A97" s="185">
        <v>7026</v>
      </c>
      <c r="B97" s="185"/>
      <c r="C97" s="185">
        <v>4766</v>
      </c>
      <c r="D97" s="182" t="s">
        <v>167</v>
      </c>
      <c r="E97" s="182" t="s">
        <v>102</v>
      </c>
      <c r="F97" s="376" t="s">
        <v>141</v>
      </c>
      <c r="G97" s="182">
        <v>7</v>
      </c>
      <c r="H97" s="182" t="s">
        <v>29</v>
      </c>
      <c r="I97" s="386">
        <f t="shared" ref="I97:I109" si="64">K97/1.05</f>
        <v>94.580952380952382</v>
      </c>
      <c r="J97" s="183">
        <f t="shared" ref="J97:J109" si="65">K97-I97</f>
        <v>4.7290476190476198</v>
      </c>
      <c r="K97" s="186">
        <v>99.31</v>
      </c>
      <c r="L97" s="184">
        <v>33</v>
      </c>
      <c r="M97" s="183">
        <f t="shared" si="61"/>
        <v>3121.1714285714288</v>
      </c>
      <c r="N97" s="183">
        <f t="shared" si="62"/>
        <v>156.05857142857144</v>
      </c>
      <c r="O97" s="183">
        <f t="shared" si="63"/>
        <v>3277.23</v>
      </c>
    </row>
    <row r="98" spans="1:15" ht="22.5" x14ac:dyDescent="0.25">
      <c r="A98" s="187">
        <v>7272</v>
      </c>
      <c r="B98" s="187"/>
      <c r="C98" s="187">
        <v>4944</v>
      </c>
      <c r="D98" s="188" t="s">
        <v>168</v>
      </c>
      <c r="E98" s="188" t="s">
        <v>169</v>
      </c>
      <c r="F98" s="376" t="s">
        <v>28</v>
      </c>
      <c r="G98" s="188">
        <v>7</v>
      </c>
      <c r="H98" s="182" t="s">
        <v>100</v>
      </c>
      <c r="I98" s="386">
        <f t="shared" ref="I98:I103" si="66">K98/1.05</f>
        <v>64.057142857142864</v>
      </c>
      <c r="J98" s="183">
        <f>K98-I98</f>
        <v>3.2028571428571411</v>
      </c>
      <c r="K98" s="189">
        <v>67.260000000000005</v>
      </c>
      <c r="L98" s="184">
        <v>12</v>
      </c>
      <c r="M98" s="183">
        <f>+L98*I98</f>
        <v>768.68571428571431</v>
      </c>
      <c r="N98" s="183">
        <f>+L98*J98</f>
        <v>38.434285714285693</v>
      </c>
      <c r="O98" s="183">
        <f>+L98*K98</f>
        <v>807.12000000000012</v>
      </c>
    </row>
    <row r="99" spans="1:15" s="105" customFormat="1" ht="33.75" x14ac:dyDescent="0.25">
      <c r="A99" s="187">
        <v>7273</v>
      </c>
      <c r="B99" s="103"/>
      <c r="C99" s="121">
        <v>4945</v>
      </c>
      <c r="D99" s="104" t="s">
        <v>170</v>
      </c>
      <c r="E99" s="104" t="s">
        <v>169</v>
      </c>
      <c r="F99" s="377" t="s">
        <v>18</v>
      </c>
      <c r="G99" s="185">
        <v>7</v>
      </c>
      <c r="H99" s="107" t="s">
        <v>19</v>
      </c>
      <c r="I99" s="387">
        <f t="shared" si="66"/>
        <v>64.057142857142864</v>
      </c>
      <c r="J99" s="190">
        <f>K99-I99</f>
        <v>3.2028571428571411</v>
      </c>
      <c r="K99" s="189">
        <v>67.260000000000005</v>
      </c>
      <c r="L99" s="184">
        <v>1</v>
      </c>
      <c r="M99" s="183">
        <f>+L99*I99</f>
        <v>64.057142857142864</v>
      </c>
      <c r="N99" s="183">
        <f>+L99*J99</f>
        <v>3.2028571428571411</v>
      </c>
      <c r="O99" s="183">
        <f>+L99*K99</f>
        <v>67.260000000000005</v>
      </c>
    </row>
    <row r="100" spans="1:15" s="105" customFormat="1" ht="33.75" x14ac:dyDescent="0.25">
      <c r="A100" s="135">
        <v>6745</v>
      </c>
      <c r="B100" s="119"/>
      <c r="C100" s="289">
        <v>4508</v>
      </c>
      <c r="D100" s="136" t="s">
        <v>171</v>
      </c>
      <c r="E100" s="136" t="s">
        <v>135</v>
      </c>
      <c r="F100" s="378" t="s">
        <v>28</v>
      </c>
      <c r="G100" s="185">
        <v>7</v>
      </c>
      <c r="H100" s="126" t="s">
        <v>136</v>
      </c>
      <c r="I100" s="387">
        <f t="shared" si="66"/>
        <v>71.428571428571431</v>
      </c>
      <c r="J100" s="190">
        <f>K100-I100</f>
        <v>3.5714285714285694</v>
      </c>
      <c r="K100" s="189">
        <v>75</v>
      </c>
      <c r="L100" s="184">
        <v>13</v>
      </c>
      <c r="M100" s="183">
        <f>+L100*I100</f>
        <v>928.57142857142856</v>
      </c>
      <c r="N100" s="183">
        <f>+L100*J100</f>
        <v>46.428571428571402</v>
      </c>
      <c r="O100" s="183">
        <f>+L100*K100</f>
        <v>975</v>
      </c>
    </row>
    <row r="101" spans="1:15" s="105" customFormat="1" ht="22.5" x14ac:dyDescent="0.25">
      <c r="A101" s="135">
        <v>6746</v>
      </c>
      <c r="B101" s="119"/>
      <c r="C101" s="289"/>
      <c r="D101" s="136" t="s">
        <v>172</v>
      </c>
      <c r="E101" s="136" t="s">
        <v>138</v>
      </c>
      <c r="F101" s="378" t="s">
        <v>28</v>
      </c>
      <c r="G101" s="185">
        <v>7</v>
      </c>
      <c r="H101" s="126" t="s">
        <v>136</v>
      </c>
      <c r="I101" s="387">
        <f t="shared" si="66"/>
        <v>54.285714285714285</v>
      </c>
      <c r="J101" s="190">
        <f>K101-I101</f>
        <v>2.7142857142857153</v>
      </c>
      <c r="K101" s="189">
        <v>57</v>
      </c>
      <c r="L101" s="184">
        <v>12</v>
      </c>
      <c r="M101" s="183">
        <f>+L101*I101</f>
        <v>651.42857142857144</v>
      </c>
      <c r="N101" s="183">
        <f>+L101*J101</f>
        <v>32.571428571428584</v>
      </c>
      <c r="O101" s="183">
        <f>+L101*K101</f>
        <v>684</v>
      </c>
    </row>
    <row r="102" spans="1:15" ht="33.75" x14ac:dyDescent="0.25">
      <c r="A102" s="187">
        <v>6749</v>
      </c>
      <c r="B102" s="187"/>
      <c r="C102" s="187">
        <v>4511</v>
      </c>
      <c r="D102" s="188" t="s">
        <v>173</v>
      </c>
      <c r="E102" s="188" t="s">
        <v>160</v>
      </c>
      <c r="F102" s="379" t="s">
        <v>28</v>
      </c>
      <c r="G102" s="191" t="s">
        <v>174</v>
      </c>
      <c r="H102" s="188" t="s">
        <v>136</v>
      </c>
      <c r="I102" s="386">
        <f t="shared" si="66"/>
        <v>104.76190476190476</v>
      </c>
      <c r="J102" s="183">
        <f>K102-I102</f>
        <v>5.2380952380952408</v>
      </c>
      <c r="K102" s="189">
        <v>110</v>
      </c>
      <c r="L102" s="184">
        <v>1</v>
      </c>
      <c r="M102" s="183">
        <f>+L102*I102</f>
        <v>104.76190476190476</v>
      </c>
      <c r="N102" s="183">
        <f>+L102*J102</f>
        <v>5.2380952380952408</v>
      </c>
      <c r="O102" s="183">
        <f>+L102*K102</f>
        <v>110</v>
      </c>
    </row>
    <row r="103" spans="1:15" ht="22.5" x14ac:dyDescent="0.25">
      <c r="A103" s="255">
        <v>7064</v>
      </c>
      <c r="B103" s="255"/>
      <c r="C103" s="255">
        <v>4804</v>
      </c>
      <c r="D103" s="256" t="s">
        <v>175</v>
      </c>
      <c r="E103" s="256" t="s">
        <v>154</v>
      </c>
      <c r="F103" s="380" t="s">
        <v>28</v>
      </c>
      <c r="G103" s="182">
        <v>7</v>
      </c>
      <c r="H103" s="182" t="s">
        <v>29</v>
      </c>
      <c r="I103" s="388">
        <f t="shared" si="66"/>
        <v>31.523809523809526</v>
      </c>
      <c r="J103" s="257">
        <f t="shared" si="65"/>
        <v>1.5761904761904759</v>
      </c>
      <c r="K103" s="258">
        <v>33.1</v>
      </c>
      <c r="L103" s="200">
        <v>11</v>
      </c>
      <c r="M103" s="257">
        <f t="shared" ref="M103:M109" si="67">+L103*I103</f>
        <v>346.76190476190476</v>
      </c>
      <c r="N103" s="257">
        <f t="shared" ref="N103:N109" si="68">+L103*J103</f>
        <v>17.338095238095235</v>
      </c>
      <c r="O103" s="257">
        <f t="shared" ref="O103:O109" si="69">+L103*K103</f>
        <v>364.1</v>
      </c>
    </row>
    <row r="104" spans="1:15" ht="22.5" x14ac:dyDescent="0.25">
      <c r="A104" s="247">
        <v>5977</v>
      </c>
      <c r="B104" s="248"/>
      <c r="C104" s="247">
        <v>3817</v>
      </c>
      <c r="D104" s="249" t="s">
        <v>176</v>
      </c>
      <c r="E104" s="249" t="s">
        <v>177</v>
      </c>
      <c r="F104" s="381" t="s">
        <v>28</v>
      </c>
      <c r="G104" s="182">
        <v>7</v>
      </c>
      <c r="H104" s="182" t="s">
        <v>100</v>
      </c>
      <c r="I104" s="366"/>
      <c r="J104" s="240"/>
      <c r="K104" s="250">
        <v>64</v>
      </c>
      <c r="L104" s="251">
        <v>10</v>
      </c>
      <c r="M104" s="240"/>
      <c r="N104" s="240"/>
      <c r="O104" s="240">
        <v>640</v>
      </c>
    </row>
    <row r="105" spans="1:15" ht="33.75" x14ac:dyDescent="0.25">
      <c r="A105" s="252">
        <v>5976</v>
      </c>
      <c r="B105" s="248"/>
      <c r="C105" s="252">
        <v>3816</v>
      </c>
      <c r="D105" s="252" t="s">
        <v>178</v>
      </c>
      <c r="E105" s="252" t="s">
        <v>177</v>
      </c>
      <c r="F105" s="382" t="s">
        <v>18</v>
      </c>
      <c r="G105" s="185">
        <v>7</v>
      </c>
      <c r="H105" s="185" t="s">
        <v>100</v>
      </c>
      <c r="I105" s="389"/>
      <c r="J105" s="240"/>
      <c r="K105" s="250" t="s">
        <v>179</v>
      </c>
      <c r="L105" s="251">
        <v>1</v>
      </c>
      <c r="M105" s="240"/>
      <c r="N105" s="240"/>
      <c r="O105" s="240">
        <v>110</v>
      </c>
    </row>
    <row r="106" spans="1:15" ht="33.75" x14ac:dyDescent="0.25">
      <c r="A106" s="253">
        <v>7090</v>
      </c>
      <c r="B106" s="253"/>
      <c r="C106" s="253">
        <v>4828</v>
      </c>
      <c r="D106" s="254" t="s">
        <v>180</v>
      </c>
      <c r="E106" s="254" t="s">
        <v>181</v>
      </c>
      <c r="F106" s="383" t="s">
        <v>28</v>
      </c>
      <c r="G106" s="392" t="s">
        <v>174</v>
      </c>
      <c r="H106" s="393" t="s">
        <v>29</v>
      </c>
      <c r="I106" s="367"/>
      <c r="J106" s="240"/>
      <c r="K106" s="250">
        <v>33.1</v>
      </c>
      <c r="L106" s="251">
        <v>11</v>
      </c>
      <c r="M106" s="240"/>
      <c r="N106" s="240"/>
      <c r="O106" s="240">
        <v>364.1</v>
      </c>
    </row>
    <row r="107" spans="1:15" ht="33.75" x14ac:dyDescent="0.25">
      <c r="A107" s="259">
        <v>6005</v>
      </c>
      <c r="B107" s="259"/>
      <c r="C107" s="259">
        <v>3845</v>
      </c>
      <c r="D107" s="260" t="s">
        <v>182</v>
      </c>
      <c r="E107" s="260" t="s">
        <v>183</v>
      </c>
      <c r="F107" s="384" t="s">
        <v>28</v>
      </c>
      <c r="G107" s="191" t="s">
        <v>174</v>
      </c>
      <c r="H107" s="188" t="s">
        <v>29</v>
      </c>
      <c r="I107" s="390">
        <f t="shared" si="64"/>
        <v>61.228571428571435</v>
      </c>
      <c r="J107" s="261">
        <f t="shared" si="65"/>
        <v>3.0614285714285714</v>
      </c>
      <c r="K107" s="262">
        <v>64.290000000000006</v>
      </c>
      <c r="L107" s="263">
        <v>12</v>
      </c>
      <c r="M107" s="261">
        <f t="shared" si="67"/>
        <v>734.74285714285725</v>
      </c>
      <c r="N107" s="261">
        <f t="shared" si="68"/>
        <v>36.737142857142857</v>
      </c>
      <c r="O107" s="261">
        <f t="shared" si="69"/>
        <v>771.48</v>
      </c>
    </row>
    <row r="108" spans="1:15" ht="33.75" x14ac:dyDescent="0.25">
      <c r="A108" s="197">
        <v>6613</v>
      </c>
      <c r="B108" s="206"/>
      <c r="C108" s="188">
        <v>4387</v>
      </c>
      <c r="D108" s="188" t="s">
        <v>184</v>
      </c>
      <c r="E108" s="188" t="s">
        <v>185</v>
      </c>
      <c r="F108" s="379" t="s">
        <v>28</v>
      </c>
      <c r="G108" s="191" t="s">
        <v>174</v>
      </c>
      <c r="H108" s="188" t="s">
        <v>124</v>
      </c>
      <c r="I108" s="386"/>
      <c r="J108" s="183"/>
      <c r="K108" s="189">
        <v>125</v>
      </c>
      <c r="L108" s="184">
        <v>1</v>
      </c>
      <c r="M108" s="183"/>
      <c r="N108" s="183"/>
      <c r="O108" s="183">
        <v>125</v>
      </c>
    </row>
    <row r="109" spans="1:15" ht="33.75" x14ac:dyDescent="0.25">
      <c r="A109" s="187">
        <v>6510</v>
      </c>
      <c r="B109" s="187"/>
      <c r="C109" s="187">
        <v>4304</v>
      </c>
      <c r="D109" s="188" t="s">
        <v>186</v>
      </c>
      <c r="E109" s="188" t="s">
        <v>187</v>
      </c>
      <c r="F109" s="379" t="s">
        <v>28</v>
      </c>
      <c r="G109" s="191" t="s">
        <v>174</v>
      </c>
      <c r="H109" s="188" t="s">
        <v>19</v>
      </c>
      <c r="I109" s="386">
        <f t="shared" si="64"/>
        <v>104.76190476190476</v>
      </c>
      <c r="J109" s="183">
        <f t="shared" si="65"/>
        <v>5.2380952380952408</v>
      </c>
      <c r="K109" s="189">
        <v>110</v>
      </c>
      <c r="L109" s="184">
        <v>1</v>
      </c>
      <c r="M109" s="183">
        <f t="shared" si="67"/>
        <v>104.76190476190476</v>
      </c>
      <c r="N109" s="183">
        <f t="shared" si="68"/>
        <v>5.2380952380952408</v>
      </c>
      <c r="O109" s="183">
        <f t="shared" si="69"/>
        <v>110</v>
      </c>
    </row>
    <row r="110" spans="1:15" ht="22.5" x14ac:dyDescent="0.25">
      <c r="A110" s="122">
        <v>6086</v>
      </c>
      <c r="B110" s="206"/>
      <c r="C110" s="122">
        <v>3911</v>
      </c>
      <c r="D110" s="193" t="s">
        <v>188</v>
      </c>
      <c r="E110" s="193" t="s">
        <v>189</v>
      </c>
      <c r="F110" s="385" t="s">
        <v>28</v>
      </c>
      <c r="G110" s="126">
        <v>7</v>
      </c>
      <c r="H110" s="188" t="s">
        <v>19</v>
      </c>
      <c r="I110" s="386"/>
      <c r="J110" s="183"/>
      <c r="K110" s="189">
        <v>64</v>
      </c>
      <c r="L110" s="184">
        <v>10</v>
      </c>
      <c r="M110" s="183"/>
      <c r="N110" s="183"/>
      <c r="O110" s="183">
        <v>640</v>
      </c>
    </row>
    <row r="111" spans="1:15" ht="33.75" x14ac:dyDescent="0.25">
      <c r="A111" s="195">
        <v>7056</v>
      </c>
      <c r="B111" s="195"/>
      <c r="C111" s="195">
        <v>4796</v>
      </c>
      <c r="D111" s="196" t="s">
        <v>190</v>
      </c>
      <c r="E111" s="196" t="s">
        <v>191</v>
      </c>
      <c r="F111" s="394" t="s">
        <v>28</v>
      </c>
      <c r="G111" s="182">
        <v>7</v>
      </c>
      <c r="H111" s="182" t="s">
        <v>29</v>
      </c>
      <c r="I111" s="386">
        <f>K111/1.05</f>
        <v>126.1142857142857</v>
      </c>
      <c r="J111" s="183">
        <f>K111-I111</f>
        <v>6.3057142857142878</v>
      </c>
      <c r="K111" s="189">
        <v>132.41999999999999</v>
      </c>
      <c r="L111" s="184">
        <v>9</v>
      </c>
      <c r="M111" s="183">
        <f>+L111*I111</f>
        <v>1135.0285714285712</v>
      </c>
      <c r="N111" s="183">
        <f>+L111*J111</f>
        <v>56.75142857142859</v>
      </c>
      <c r="O111" s="183">
        <f>+L111*K111</f>
        <v>1191.78</v>
      </c>
    </row>
    <row r="112" spans="1:15" ht="24" x14ac:dyDescent="0.25">
      <c r="A112" s="197">
        <v>7653</v>
      </c>
      <c r="B112" s="194"/>
      <c r="C112" s="198">
        <v>5290</v>
      </c>
      <c r="D112" s="198" t="s">
        <v>192</v>
      </c>
      <c r="E112" s="198" t="s">
        <v>193</v>
      </c>
      <c r="F112" s="395" t="s">
        <v>28</v>
      </c>
      <c r="G112" s="182">
        <v>7</v>
      </c>
      <c r="H112" s="198" t="s">
        <v>103</v>
      </c>
      <c r="I112" s="386">
        <f>K112/1.05</f>
        <v>152.38095238095238</v>
      </c>
      <c r="J112" s="183">
        <f>K112-I112</f>
        <v>7.6190476190476204</v>
      </c>
      <c r="K112" s="189">
        <v>160</v>
      </c>
      <c r="L112" s="184">
        <v>1</v>
      </c>
      <c r="M112" s="183">
        <f>+L112*I112</f>
        <v>152.38095238095238</v>
      </c>
      <c r="N112" s="183">
        <f>+L112*J112</f>
        <v>7.6190476190476204</v>
      </c>
      <c r="O112" s="183">
        <f>+L112*K112</f>
        <v>160</v>
      </c>
    </row>
    <row r="113" spans="1:15" ht="36" x14ac:dyDescent="0.25">
      <c r="A113" s="194"/>
      <c r="B113" s="194"/>
      <c r="C113" s="198">
        <v>4398</v>
      </c>
      <c r="D113" s="198" t="s">
        <v>194</v>
      </c>
      <c r="E113" s="198" t="s">
        <v>195</v>
      </c>
      <c r="F113" s="198" t="s">
        <v>18</v>
      </c>
      <c r="G113" s="182">
        <v>7</v>
      </c>
      <c r="H113" s="198" t="s">
        <v>124</v>
      </c>
      <c r="I113" s="387">
        <f>K113/1.05</f>
        <v>119.04761904761904</v>
      </c>
      <c r="J113" s="190">
        <f>K113-I113</f>
        <v>5.9523809523809632</v>
      </c>
      <c r="K113" s="199">
        <v>125</v>
      </c>
      <c r="L113" s="200">
        <v>1</v>
      </c>
      <c r="M113" s="190">
        <f>+L113*I113</f>
        <v>119.04761904761904</v>
      </c>
      <c r="N113" s="190">
        <f>+L113*J113</f>
        <v>5.9523809523809632</v>
      </c>
      <c r="O113" s="190">
        <f>+L113*K113</f>
        <v>125</v>
      </c>
    </row>
    <row r="114" spans="1:15" ht="22.5" x14ac:dyDescent="0.25">
      <c r="A114" s="201">
        <v>6626</v>
      </c>
      <c r="B114" s="201"/>
      <c r="C114" s="401">
        <v>4781</v>
      </c>
      <c r="D114" s="391" t="s">
        <v>196</v>
      </c>
      <c r="E114" s="391" t="s">
        <v>197</v>
      </c>
      <c r="F114" s="402" t="s">
        <v>28</v>
      </c>
      <c r="G114" s="403" t="s">
        <v>174</v>
      </c>
      <c r="H114" s="403" t="s">
        <v>29</v>
      </c>
      <c r="I114" s="398">
        <f>K114/1.05</f>
        <v>63.05714285714285</v>
      </c>
      <c r="J114" s="202">
        <f>K114-I114</f>
        <v>3.1528571428571439</v>
      </c>
      <c r="K114" s="202">
        <v>66.209999999999994</v>
      </c>
      <c r="L114" s="200">
        <v>13</v>
      </c>
      <c r="M114" s="202">
        <f>+L114*I114</f>
        <v>819.74285714285702</v>
      </c>
      <c r="N114" s="202">
        <f>+L114*J114</f>
        <v>40.987142857142871</v>
      </c>
      <c r="O114" s="202">
        <f>+L114*K114</f>
        <v>860.7299999999999</v>
      </c>
    </row>
    <row r="115" spans="1:15" ht="33.75" x14ac:dyDescent="0.25">
      <c r="A115" s="266">
        <v>6979</v>
      </c>
      <c r="B115" s="266"/>
      <c r="C115" s="266">
        <v>4719</v>
      </c>
      <c r="D115" s="267" t="s">
        <v>198</v>
      </c>
      <c r="E115" s="267" t="s">
        <v>199</v>
      </c>
      <c r="F115" s="268" t="s">
        <v>28</v>
      </c>
      <c r="G115" s="400">
        <v>7</v>
      </c>
      <c r="H115" s="400" t="s">
        <v>29</v>
      </c>
      <c r="I115" s="399">
        <f>K115/1.05</f>
        <v>63.05714285714285</v>
      </c>
      <c r="J115" s="269">
        <f>K115-I115</f>
        <v>3.1528571428571439</v>
      </c>
      <c r="K115" s="269">
        <v>66.209999999999994</v>
      </c>
      <c r="L115" s="270">
        <v>10</v>
      </c>
      <c r="M115" s="269">
        <f>+L115*I115</f>
        <v>630.57142857142844</v>
      </c>
      <c r="N115" s="269">
        <f>+L115*J115</f>
        <v>31.528571428571439</v>
      </c>
      <c r="O115" s="269">
        <f>+L115*K115</f>
        <v>662.09999999999991</v>
      </c>
    </row>
    <row r="116" spans="1:15" ht="45" x14ac:dyDescent="0.25">
      <c r="A116" s="271">
        <v>6982</v>
      </c>
      <c r="B116" s="272"/>
      <c r="C116" s="271">
        <v>4722</v>
      </c>
      <c r="D116" s="273" t="s">
        <v>200</v>
      </c>
      <c r="E116" s="273" t="s">
        <v>152</v>
      </c>
      <c r="F116" s="396" t="s">
        <v>28</v>
      </c>
      <c r="G116" s="126">
        <v>7</v>
      </c>
      <c r="H116" s="126" t="s">
        <v>29</v>
      </c>
      <c r="I116" s="399">
        <f t="shared" ref="I116:I117" si="70">K116/1.05</f>
        <v>31.523809523809526</v>
      </c>
      <c r="J116" s="269">
        <f t="shared" ref="J116:J117" si="71">K116-I116</f>
        <v>1.5761904761904759</v>
      </c>
      <c r="K116" s="269">
        <v>33.1</v>
      </c>
      <c r="L116" s="270">
        <v>11</v>
      </c>
      <c r="M116" s="269">
        <f t="shared" ref="M116:M117" si="72">+L116*I116</f>
        <v>346.76190476190476</v>
      </c>
      <c r="N116" s="269">
        <f t="shared" ref="N116:N117" si="73">+L116*J116</f>
        <v>17.338095238095235</v>
      </c>
      <c r="O116" s="269">
        <f t="shared" ref="O116:O117" si="74">+L116*K116</f>
        <v>364.1</v>
      </c>
    </row>
    <row r="117" spans="1:15" ht="22.5" x14ac:dyDescent="0.25">
      <c r="A117" s="207">
        <v>6699</v>
      </c>
      <c r="B117" s="207"/>
      <c r="C117" s="264">
        <v>4463</v>
      </c>
      <c r="D117" s="265" t="s">
        <v>201</v>
      </c>
      <c r="E117" s="265" t="s">
        <v>202</v>
      </c>
      <c r="F117" s="397" t="s">
        <v>28</v>
      </c>
      <c r="G117" s="400">
        <v>7</v>
      </c>
      <c r="H117" s="126" t="s">
        <v>70</v>
      </c>
      <c r="I117" s="367">
        <f t="shared" si="70"/>
        <v>63.047619047619051</v>
      </c>
      <c r="J117" s="203">
        <f t="shared" si="71"/>
        <v>3.1523809523809518</v>
      </c>
      <c r="K117" s="203">
        <v>66.2</v>
      </c>
      <c r="L117" s="204">
        <v>11</v>
      </c>
      <c r="M117" s="203">
        <f t="shared" si="72"/>
        <v>693.52380952380952</v>
      </c>
      <c r="N117" s="203">
        <f t="shared" si="73"/>
        <v>34.67619047619047</v>
      </c>
      <c r="O117" s="203">
        <f t="shared" si="74"/>
        <v>728.2</v>
      </c>
    </row>
    <row r="118" spans="1:15" x14ac:dyDescent="0.25">
      <c r="A118" s="283" t="s">
        <v>35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4"/>
      <c r="M118" s="65">
        <f>SUM(M96:M117)</f>
        <v>13937.752380952377</v>
      </c>
      <c r="N118" s="65">
        <f t="shared" ref="N118:O118" si="75">SUM(N96:N117)</f>
        <v>696.88761904761918</v>
      </c>
      <c r="O118" s="65">
        <f t="shared" si="75"/>
        <v>16513.740000000002</v>
      </c>
    </row>
    <row r="119" spans="1:15" x14ac:dyDescent="0.25">
      <c r="A119" s="285" t="s">
        <v>203</v>
      </c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</row>
    <row r="120" spans="1:15" ht="33.75" x14ac:dyDescent="0.25">
      <c r="A120" s="28">
        <v>7394</v>
      </c>
      <c r="B120" s="28"/>
      <c r="C120" s="288">
        <v>5053</v>
      </c>
      <c r="D120" s="49" t="s">
        <v>204</v>
      </c>
      <c r="E120" s="44" t="s">
        <v>135</v>
      </c>
      <c r="F120" s="6" t="s">
        <v>28</v>
      </c>
      <c r="G120" s="6">
        <v>8</v>
      </c>
      <c r="H120" s="44" t="s">
        <v>136</v>
      </c>
      <c r="I120" s="19">
        <f>K120/1.05</f>
        <v>71.904761904761898</v>
      </c>
      <c r="J120" s="19">
        <f>K120-I120</f>
        <v>3.595238095238102</v>
      </c>
      <c r="K120" s="45">
        <v>75.5</v>
      </c>
      <c r="L120" s="20">
        <v>0</v>
      </c>
      <c r="M120" s="19">
        <f>+L120*I120</f>
        <v>0</v>
      </c>
      <c r="N120" s="19">
        <f>+L120*J120</f>
        <v>0</v>
      </c>
      <c r="O120" s="19">
        <f>+L120*K120</f>
        <v>0</v>
      </c>
    </row>
    <row r="121" spans="1:15" ht="22.5" x14ac:dyDescent="0.25">
      <c r="A121" s="28">
        <v>7395</v>
      </c>
      <c r="B121" s="28"/>
      <c r="C121" s="288"/>
      <c r="D121" s="49" t="s">
        <v>205</v>
      </c>
      <c r="E121" s="44" t="s">
        <v>138</v>
      </c>
      <c r="F121" s="6" t="s">
        <v>28</v>
      </c>
      <c r="G121" s="6">
        <v>8</v>
      </c>
      <c r="H121" s="44" t="s">
        <v>136</v>
      </c>
      <c r="I121" s="19">
        <f t="shared" ref="I121:I137" si="76">K121/1.05</f>
        <v>56.19047619047619</v>
      </c>
      <c r="J121" s="19">
        <f t="shared" ref="J121:J137" si="77">K121-I121</f>
        <v>2.8095238095238102</v>
      </c>
      <c r="K121" s="45">
        <v>59</v>
      </c>
      <c r="L121" s="20">
        <v>0</v>
      </c>
      <c r="M121" s="19">
        <f t="shared" ref="M121:M137" si="78">+L121*I121</f>
        <v>0</v>
      </c>
      <c r="N121" s="19">
        <f t="shared" ref="N121:N137" si="79">+L121*J121</f>
        <v>0</v>
      </c>
      <c r="O121" s="19">
        <f t="shared" ref="O121:O137" si="80">+L121*K121</f>
        <v>0</v>
      </c>
    </row>
    <row r="122" spans="1:15" ht="35.25" customHeight="1" x14ac:dyDescent="0.25">
      <c r="A122" s="28">
        <v>7622</v>
      </c>
      <c r="B122" s="28"/>
      <c r="C122" s="28">
        <v>5259</v>
      </c>
      <c r="D122" s="49" t="s">
        <v>206</v>
      </c>
      <c r="E122" s="44" t="s">
        <v>207</v>
      </c>
      <c r="F122" s="6" t="s">
        <v>28</v>
      </c>
      <c r="G122" s="6">
        <v>8</v>
      </c>
      <c r="H122" s="44" t="s">
        <v>29</v>
      </c>
      <c r="I122" s="19">
        <f t="shared" si="76"/>
        <v>96.085714285714289</v>
      </c>
      <c r="J122" s="19">
        <f t="shared" si="77"/>
        <v>4.8042857142857116</v>
      </c>
      <c r="K122" s="45">
        <v>100.89</v>
      </c>
      <c r="L122" s="20">
        <v>24</v>
      </c>
      <c r="M122" s="19">
        <f t="shared" si="78"/>
        <v>2306.0571428571429</v>
      </c>
      <c r="N122" s="19">
        <f t="shared" si="79"/>
        <v>115.30285714285708</v>
      </c>
      <c r="O122" s="19">
        <f t="shared" si="80"/>
        <v>2421.36</v>
      </c>
    </row>
    <row r="123" spans="1:15" ht="33.75" x14ac:dyDescent="0.25">
      <c r="A123" s="26">
        <v>7629</v>
      </c>
      <c r="B123" s="26"/>
      <c r="C123" s="26">
        <v>5266</v>
      </c>
      <c r="D123" s="41" t="s">
        <v>208</v>
      </c>
      <c r="E123" s="41" t="s">
        <v>102</v>
      </c>
      <c r="F123" s="6" t="s">
        <v>28</v>
      </c>
      <c r="G123" s="6">
        <v>8</v>
      </c>
      <c r="H123" s="41" t="s">
        <v>29</v>
      </c>
      <c r="I123" s="19">
        <f t="shared" si="76"/>
        <v>96.085714285714289</v>
      </c>
      <c r="J123" s="19">
        <f t="shared" si="77"/>
        <v>4.8042857142857116</v>
      </c>
      <c r="K123" s="43">
        <v>100.89</v>
      </c>
      <c r="L123" s="20">
        <v>24</v>
      </c>
      <c r="M123" s="19">
        <f t="shared" si="78"/>
        <v>2306.0571428571429</v>
      </c>
      <c r="N123" s="19">
        <f t="shared" si="79"/>
        <v>115.30285714285708</v>
      </c>
      <c r="O123" s="19">
        <f t="shared" si="80"/>
        <v>2421.36</v>
      </c>
    </row>
    <row r="124" spans="1:15" ht="45" x14ac:dyDescent="0.25">
      <c r="A124" s="288">
        <v>7655</v>
      </c>
      <c r="B124" s="28"/>
      <c r="C124" s="178">
        <v>5292</v>
      </c>
      <c r="D124" s="49" t="s">
        <v>209</v>
      </c>
      <c r="E124" s="178" t="s">
        <v>210</v>
      </c>
      <c r="F124" s="178" t="s">
        <v>28</v>
      </c>
      <c r="G124" s="178">
        <v>8</v>
      </c>
      <c r="H124" s="178" t="s">
        <v>29</v>
      </c>
      <c r="I124" s="19">
        <f t="shared" si="76"/>
        <v>128.11428571428573</v>
      </c>
      <c r="J124" s="19">
        <f t="shared" si="77"/>
        <v>6.4057142857142821</v>
      </c>
      <c r="K124" s="45">
        <v>134.52000000000001</v>
      </c>
      <c r="L124" s="20">
        <v>0</v>
      </c>
      <c r="M124" s="19">
        <f t="shared" si="78"/>
        <v>0</v>
      </c>
      <c r="N124" s="19">
        <f t="shared" si="79"/>
        <v>0</v>
      </c>
      <c r="O124" s="19">
        <f t="shared" si="80"/>
        <v>0</v>
      </c>
    </row>
    <row r="125" spans="1:15" ht="45" x14ac:dyDescent="0.25">
      <c r="A125" s="288"/>
      <c r="B125" s="28"/>
      <c r="C125" s="178"/>
      <c r="D125" s="49" t="s">
        <v>211</v>
      </c>
      <c r="E125" s="178" t="s">
        <v>210</v>
      </c>
      <c r="F125" s="178" t="s">
        <v>28</v>
      </c>
      <c r="G125" s="178">
        <v>8</v>
      </c>
      <c r="H125" s="178" t="s">
        <v>29</v>
      </c>
      <c r="I125" s="19">
        <f>K125/1.05</f>
        <v>0</v>
      </c>
      <c r="J125" s="19">
        <f>K125-I125</f>
        <v>0</v>
      </c>
      <c r="K125" s="45"/>
      <c r="L125" s="20">
        <v>0</v>
      </c>
      <c r="M125" s="19">
        <f>+L125*I125</f>
        <v>0</v>
      </c>
      <c r="N125" s="19">
        <f>+L125*J125</f>
        <v>0</v>
      </c>
      <c r="O125" s="19">
        <f>+L125*K125</f>
        <v>0</v>
      </c>
    </row>
    <row r="126" spans="1:15" ht="33.75" x14ac:dyDescent="0.25">
      <c r="A126" s="28"/>
      <c r="B126" s="28"/>
      <c r="C126" s="178"/>
      <c r="D126" s="178" t="s">
        <v>212</v>
      </c>
      <c r="E126" s="178" t="s">
        <v>213</v>
      </c>
      <c r="F126" s="178" t="s">
        <v>18</v>
      </c>
      <c r="G126" s="178">
        <v>8</v>
      </c>
      <c r="H126" s="178" t="s">
        <v>124</v>
      </c>
      <c r="I126" s="60">
        <f>K126/1.05</f>
        <v>119.04761904761904</v>
      </c>
      <c r="J126" s="19">
        <f>K126-I126</f>
        <v>5.9523809523809632</v>
      </c>
      <c r="K126" s="45">
        <v>125</v>
      </c>
      <c r="L126" s="20">
        <v>3</v>
      </c>
      <c r="M126" s="19">
        <f>+L126*I126</f>
        <v>357.14285714285711</v>
      </c>
      <c r="N126" s="19">
        <f>+L126*J126</f>
        <v>17.85714285714289</v>
      </c>
      <c r="O126" s="19">
        <f>+L126*K126</f>
        <v>375</v>
      </c>
    </row>
    <row r="127" spans="1:15" ht="22.5" x14ac:dyDescent="0.25">
      <c r="A127" s="179">
        <v>7284</v>
      </c>
      <c r="B127" s="179"/>
      <c r="C127" s="178">
        <v>4954</v>
      </c>
      <c r="D127" s="178" t="s">
        <v>214</v>
      </c>
      <c r="E127" s="178" t="s">
        <v>215</v>
      </c>
      <c r="F127" s="178" t="s">
        <v>28</v>
      </c>
      <c r="G127" s="178">
        <v>8</v>
      </c>
      <c r="H127" s="178" t="s">
        <v>19</v>
      </c>
      <c r="I127" s="60">
        <f>K127/1.05</f>
        <v>64.057142857142864</v>
      </c>
      <c r="J127" s="19">
        <f>K127-I127</f>
        <v>3.2028571428571411</v>
      </c>
      <c r="K127" s="45">
        <v>67.260000000000005</v>
      </c>
      <c r="L127" s="20">
        <v>0</v>
      </c>
      <c r="M127" s="19">
        <f>+L127*I127</f>
        <v>0</v>
      </c>
      <c r="N127" s="19">
        <f>+L127*J127</f>
        <v>0</v>
      </c>
      <c r="O127" s="19">
        <f>+L127*K127</f>
        <v>0</v>
      </c>
    </row>
    <row r="128" spans="1:15" ht="45" x14ac:dyDescent="0.25">
      <c r="A128" s="28">
        <v>7603</v>
      </c>
      <c r="B128" s="28"/>
      <c r="C128" s="28">
        <v>5240</v>
      </c>
      <c r="D128" s="49" t="s">
        <v>216</v>
      </c>
      <c r="E128" s="44" t="s">
        <v>217</v>
      </c>
      <c r="F128" s="6" t="s">
        <v>28</v>
      </c>
      <c r="G128" s="6">
        <v>8</v>
      </c>
      <c r="H128" s="44" t="s">
        <v>29</v>
      </c>
      <c r="I128" s="19">
        <f>K128/1.05</f>
        <v>32.028571428571432</v>
      </c>
      <c r="J128" s="19">
        <f>K128-I128</f>
        <v>1.6014285714285705</v>
      </c>
      <c r="K128" s="45">
        <v>33.630000000000003</v>
      </c>
      <c r="L128" s="20">
        <v>0</v>
      </c>
      <c r="M128" s="19">
        <f>+L128*I128</f>
        <v>0</v>
      </c>
      <c r="N128" s="19">
        <f>+L128*J128</f>
        <v>0</v>
      </c>
      <c r="O128" s="19">
        <f>+L128*K128</f>
        <v>0</v>
      </c>
    </row>
    <row r="129" spans="1:15" ht="22.5" x14ac:dyDescent="0.25">
      <c r="A129" s="28">
        <v>7687</v>
      </c>
      <c r="B129" s="28"/>
      <c r="C129" s="28">
        <v>5323</v>
      </c>
      <c r="D129" s="49" t="s">
        <v>218</v>
      </c>
      <c r="E129" s="44" t="s">
        <v>219</v>
      </c>
      <c r="F129" s="6" t="s">
        <v>28</v>
      </c>
      <c r="G129" s="6">
        <v>8</v>
      </c>
      <c r="H129" s="44" t="s">
        <v>29</v>
      </c>
      <c r="I129" s="19">
        <f t="shared" si="76"/>
        <v>32.028571428571432</v>
      </c>
      <c r="J129" s="19">
        <f t="shared" si="77"/>
        <v>1.6014285714285705</v>
      </c>
      <c r="K129" s="45">
        <v>33.630000000000003</v>
      </c>
      <c r="L129" s="20">
        <v>0</v>
      </c>
      <c r="M129" s="19">
        <f t="shared" si="78"/>
        <v>0</v>
      </c>
      <c r="N129" s="19">
        <f t="shared" si="79"/>
        <v>0</v>
      </c>
      <c r="O129" s="19">
        <f>+L129*K129</f>
        <v>0</v>
      </c>
    </row>
    <row r="130" spans="1:15" ht="33.75" customHeight="1" x14ac:dyDescent="0.25">
      <c r="A130" s="38">
        <v>7663</v>
      </c>
      <c r="B130" s="38"/>
      <c r="C130" s="38">
        <v>5300</v>
      </c>
      <c r="D130" s="5" t="s">
        <v>220</v>
      </c>
      <c r="E130" s="5" t="s">
        <v>117</v>
      </c>
      <c r="F130" s="5" t="s">
        <v>28</v>
      </c>
      <c r="G130" s="6">
        <v>8</v>
      </c>
      <c r="H130" s="6" t="s">
        <v>29</v>
      </c>
      <c r="I130" s="19">
        <f>K130/1.05</f>
        <v>32.028571428571432</v>
      </c>
      <c r="J130" s="19">
        <f t="shared" si="77"/>
        <v>1.6014285714285705</v>
      </c>
      <c r="K130" s="9">
        <v>33.630000000000003</v>
      </c>
      <c r="L130" s="47">
        <v>0</v>
      </c>
      <c r="M130" s="46">
        <f t="shared" si="78"/>
        <v>0</v>
      </c>
      <c r="N130" s="46">
        <f t="shared" si="79"/>
        <v>0</v>
      </c>
      <c r="O130" s="46">
        <f t="shared" si="80"/>
        <v>0</v>
      </c>
    </row>
    <row r="131" spans="1:15" ht="22.5" x14ac:dyDescent="0.25">
      <c r="A131" s="28">
        <v>7361</v>
      </c>
      <c r="B131" s="28"/>
      <c r="C131" s="28">
        <v>5020</v>
      </c>
      <c r="D131" s="49" t="s">
        <v>221</v>
      </c>
      <c r="E131" s="44" t="s">
        <v>202</v>
      </c>
      <c r="F131" s="6" t="s">
        <v>28</v>
      </c>
      <c r="G131" s="6">
        <v>8</v>
      </c>
      <c r="H131" s="44" t="s">
        <v>70</v>
      </c>
      <c r="I131" s="19">
        <f t="shared" si="76"/>
        <v>64</v>
      </c>
      <c r="J131" s="19">
        <f t="shared" si="77"/>
        <v>3.2000000000000028</v>
      </c>
      <c r="K131" s="45">
        <v>67.2</v>
      </c>
      <c r="L131" s="20">
        <v>0</v>
      </c>
      <c r="M131" s="19">
        <f t="shared" si="78"/>
        <v>0</v>
      </c>
      <c r="N131" s="19">
        <f t="shared" si="79"/>
        <v>0</v>
      </c>
      <c r="O131" s="19">
        <f t="shared" si="80"/>
        <v>0</v>
      </c>
    </row>
    <row r="132" spans="1:15" ht="22.5" x14ac:dyDescent="0.25">
      <c r="A132" s="4">
        <v>6480</v>
      </c>
      <c r="B132" s="4"/>
      <c r="C132" s="4">
        <v>4282</v>
      </c>
      <c r="D132" s="6" t="s">
        <v>222</v>
      </c>
      <c r="E132" s="6" t="s">
        <v>223</v>
      </c>
      <c r="F132" s="6" t="s">
        <v>28</v>
      </c>
      <c r="G132" s="6">
        <v>8</v>
      </c>
      <c r="H132" s="6" t="s">
        <v>19</v>
      </c>
      <c r="I132" s="19">
        <f t="shared" si="76"/>
        <v>63.05714285714285</v>
      </c>
      <c r="J132" s="19">
        <f t="shared" si="77"/>
        <v>3.1528571428571439</v>
      </c>
      <c r="K132" s="7">
        <v>66.209999999999994</v>
      </c>
      <c r="L132" s="20">
        <v>0</v>
      </c>
      <c r="M132" s="19">
        <f t="shared" si="78"/>
        <v>0</v>
      </c>
      <c r="N132" s="19">
        <f t="shared" si="79"/>
        <v>0</v>
      </c>
      <c r="O132" s="19">
        <f t="shared" si="80"/>
        <v>0</v>
      </c>
    </row>
    <row r="133" spans="1:15" ht="28.5" customHeight="1" x14ac:dyDescent="0.25">
      <c r="A133" s="4">
        <v>7070</v>
      </c>
      <c r="B133" s="4"/>
      <c r="C133" s="4">
        <v>4808</v>
      </c>
      <c r="D133" s="6" t="s">
        <v>224</v>
      </c>
      <c r="E133" s="6" t="s">
        <v>225</v>
      </c>
      <c r="F133" s="6" t="s">
        <v>28</v>
      </c>
      <c r="G133" s="6">
        <v>8</v>
      </c>
      <c r="H133" s="6" t="s">
        <v>29</v>
      </c>
      <c r="I133" s="19">
        <f t="shared" si="76"/>
        <v>63.05714285714285</v>
      </c>
      <c r="J133" s="19">
        <f t="shared" si="77"/>
        <v>3.1528571428571439</v>
      </c>
      <c r="K133" s="7">
        <v>66.209999999999994</v>
      </c>
      <c r="L133" s="20">
        <v>0</v>
      </c>
      <c r="M133" s="19">
        <f t="shared" si="78"/>
        <v>0</v>
      </c>
      <c r="N133" s="19">
        <f t="shared" si="79"/>
        <v>0</v>
      </c>
      <c r="O133" s="19">
        <f t="shared" si="80"/>
        <v>0</v>
      </c>
    </row>
    <row r="134" spans="1:15" ht="22.5" x14ac:dyDescent="0.25">
      <c r="A134" s="4">
        <v>6511</v>
      </c>
      <c r="B134" s="4"/>
      <c r="C134" s="4">
        <v>4305</v>
      </c>
      <c r="D134" s="6" t="s">
        <v>226</v>
      </c>
      <c r="E134" s="6" t="s">
        <v>227</v>
      </c>
      <c r="F134" s="6" t="s">
        <v>28</v>
      </c>
      <c r="G134" s="6">
        <v>8</v>
      </c>
      <c r="H134" s="6" t="s">
        <v>19</v>
      </c>
      <c r="I134" s="19">
        <f t="shared" si="76"/>
        <v>63.05714285714285</v>
      </c>
      <c r="J134" s="19">
        <f t="shared" si="77"/>
        <v>3.1528571428571439</v>
      </c>
      <c r="K134" s="7">
        <v>66.209999999999994</v>
      </c>
      <c r="L134" s="20">
        <v>0</v>
      </c>
      <c r="M134" s="19">
        <f t="shared" si="78"/>
        <v>0</v>
      </c>
      <c r="N134" s="19">
        <f t="shared" si="79"/>
        <v>0</v>
      </c>
      <c r="O134" s="19">
        <f t="shared" si="80"/>
        <v>0</v>
      </c>
    </row>
    <row r="135" spans="1:15" ht="30" customHeight="1" x14ac:dyDescent="0.25">
      <c r="A135" s="324">
        <v>7274</v>
      </c>
      <c r="B135" s="324"/>
      <c r="C135" s="324">
        <v>4946</v>
      </c>
      <c r="D135" s="26" t="s">
        <v>228</v>
      </c>
      <c r="E135" s="26" t="s">
        <v>169</v>
      </c>
      <c r="F135" s="8" t="s">
        <v>28</v>
      </c>
      <c r="G135" s="26">
        <v>8</v>
      </c>
      <c r="H135" s="8" t="s">
        <v>100</v>
      </c>
      <c r="I135" s="19">
        <f t="shared" si="76"/>
        <v>64.057142857142864</v>
      </c>
      <c r="J135" s="19">
        <f t="shared" si="77"/>
        <v>3.2028571428571411</v>
      </c>
      <c r="K135" s="325">
        <v>67.260000000000005</v>
      </c>
      <c r="L135" s="205">
        <v>24</v>
      </c>
      <c r="M135" s="19">
        <f>+L135*I135</f>
        <v>1537.3714285714286</v>
      </c>
      <c r="N135" s="19">
        <f>+L135*J135</f>
        <v>76.868571428571386</v>
      </c>
      <c r="O135" s="19">
        <f>+L135*K135</f>
        <v>1614.2400000000002</v>
      </c>
    </row>
    <row r="136" spans="1:15" ht="33.75" x14ac:dyDescent="0.25">
      <c r="A136" s="26">
        <v>6481</v>
      </c>
      <c r="B136" s="26"/>
      <c r="C136" s="26">
        <v>4283</v>
      </c>
      <c r="D136" s="26" t="s">
        <v>229</v>
      </c>
      <c r="E136" s="26" t="s">
        <v>223</v>
      </c>
      <c r="F136" s="26" t="s">
        <v>28</v>
      </c>
      <c r="G136" s="326" t="s">
        <v>230</v>
      </c>
      <c r="H136" s="26" t="s">
        <v>19</v>
      </c>
      <c r="I136" s="19">
        <f t="shared" si="76"/>
        <v>104.76190476190476</v>
      </c>
      <c r="J136" s="19">
        <f t="shared" si="77"/>
        <v>5.2380952380952408</v>
      </c>
      <c r="K136" s="43">
        <v>110</v>
      </c>
      <c r="L136" s="20">
        <v>2</v>
      </c>
      <c r="M136" s="19">
        <f t="shared" si="78"/>
        <v>209.52380952380952</v>
      </c>
      <c r="N136" s="19">
        <f t="shared" si="79"/>
        <v>10.476190476190482</v>
      </c>
      <c r="O136" s="19">
        <f t="shared" si="80"/>
        <v>220</v>
      </c>
    </row>
    <row r="137" spans="1:15" ht="22.5" x14ac:dyDescent="0.25">
      <c r="A137" s="26">
        <v>2858</v>
      </c>
      <c r="B137" s="26"/>
      <c r="C137" s="26">
        <v>1908</v>
      </c>
      <c r="D137" s="41" t="s">
        <v>231</v>
      </c>
      <c r="E137" s="41" t="s">
        <v>185</v>
      </c>
      <c r="F137" s="41" t="s">
        <v>28</v>
      </c>
      <c r="G137" s="42" t="s">
        <v>230</v>
      </c>
      <c r="H137" s="41" t="s">
        <v>232</v>
      </c>
      <c r="I137" s="19">
        <f t="shared" si="76"/>
        <v>119.04761904761904</v>
      </c>
      <c r="J137" s="19">
        <f t="shared" si="77"/>
        <v>5.9523809523809632</v>
      </c>
      <c r="K137" s="43">
        <v>125</v>
      </c>
      <c r="L137" s="20">
        <v>0</v>
      </c>
      <c r="M137" s="19">
        <f t="shared" si="78"/>
        <v>0</v>
      </c>
      <c r="N137" s="19">
        <f t="shared" si="79"/>
        <v>0</v>
      </c>
      <c r="O137" s="19">
        <f t="shared" si="80"/>
        <v>0</v>
      </c>
    </row>
    <row r="138" spans="1:15" ht="36" x14ac:dyDescent="0.25">
      <c r="A138" s="25">
        <v>7654</v>
      </c>
      <c r="B138" s="25"/>
      <c r="C138" s="327">
        <v>591</v>
      </c>
      <c r="D138" s="328" t="s">
        <v>233</v>
      </c>
      <c r="E138" s="328" t="s">
        <v>234</v>
      </c>
      <c r="F138" s="328" t="s">
        <v>28</v>
      </c>
      <c r="G138" s="42" t="s">
        <v>235</v>
      </c>
      <c r="H138" s="329" t="s">
        <v>103</v>
      </c>
      <c r="I138" s="19">
        <f>K138/1.05</f>
        <v>152.38095238095238</v>
      </c>
      <c r="J138" s="19">
        <f>K138-I138</f>
        <v>7.6190476190476204</v>
      </c>
      <c r="K138" s="43">
        <v>160</v>
      </c>
      <c r="L138" s="20">
        <v>3</v>
      </c>
      <c r="M138" s="19">
        <f>+L138*I138</f>
        <v>457.14285714285711</v>
      </c>
      <c r="N138" s="19">
        <f>+L138*J138</f>
        <v>22.857142857142861</v>
      </c>
      <c r="O138" s="19">
        <f>+L138*K138</f>
        <v>480</v>
      </c>
    </row>
    <row r="139" spans="1:15" ht="36" x14ac:dyDescent="0.25">
      <c r="A139" s="25">
        <v>7396</v>
      </c>
      <c r="B139" s="25"/>
      <c r="C139" s="330">
        <v>5054</v>
      </c>
      <c r="D139" s="330" t="s">
        <v>236</v>
      </c>
      <c r="E139" s="330" t="s">
        <v>237</v>
      </c>
      <c r="F139" s="6" t="s">
        <v>28</v>
      </c>
      <c r="G139" s="6" t="s">
        <v>230</v>
      </c>
      <c r="H139" s="6" t="s">
        <v>136</v>
      </c>
      <c r="I139" s="19">
        <f>K139/1.05</f>
        <v>114.28571428571428</v>
      </c>
      <c r="J139" s="19">
        <f>K139-I139</f>
        <v>5.7142857142857224</v>
      </c>
      <c r="K139" s="43">
        <v>120</v>
      </c>
      <c r="L139" s="20">
        <v>3</v>
      </c>
      <c r="M139" s="19">
        <f>+L139*I139</f>
        <v>342.85714285714283</v>
      </c>
      <c r="N139" s="19">
        <f>+L139*J139</f>
        <v>17.142857142857167</v>
      </c>
      <c r="O139" s="19">
        <f>+L139*K139</f>
        <v>360</v>
      </c>
    </row>
    <row r="140" spans="1:15" ht="36" x14ac:dyDescent="0.25">
      <c r="A140" s="25">
        <v>7397</v>
      </c>
      <c r="B140" s="25"/>
      <c r="C140" s="330">
        <v>5055</v>
      </c>
      <c r="D140" s="330" t="s">
        <v>238</v>
      </c>
      <c r="E140" s="330" t="s">
        <v>237</v>
      </c>
      <c r="F140" s="6" t="s">
        <v>28</v>
      </c>
      <c r="G140" s="6" t="s">
        <v>230</v>
      </c>
      <c r="H140" s="6" t="s">
        <v>136</v>
      </c>
      <c r="I140" s="19">
        <f>K140/1.05</f>
        <v>104.76190476190476</v>
      </c>
      <c r="J140" s="19">
        <f>K140-I140</f>
        <v>5.2380952380952408</v>
      </c>
      <c r="K140" s="43">
        <v>110</v>
      </c>
      <c r="L140" s="20">
        <v>3</v>
      </c>
      <c r="M140" s="19">
        <f>+L140*I140</f>
        <v>314.28571428571428</v>
      </c>
      <c r="N140" s="19">
        <f>+L140*J140</f>
        <v>15.714285714285722</v>
      </c>
      <c r="O140" s="19">
        <f>+L140*K140</f>
        <v>330</v>
      </c>
    </row>
    <row r="141" spans="1:15" ht="33.75" x14ac:dyDescent="0.25">
      <c r="A141" s="26">
        <v>6512</v>
      </c>
      <c r="B141" s="26"/>
      <c r="C141" s="26">
        <v>4306</v>
      </c>
      <c r="D141" s="26" t="s">
        <v>239</v>
      </c>
      <c r="E141" s="26" t="s">
        <v>187</v>
      </c>
      <c r="F141" s="26" t="s">
        <v>28</v>
      </c>
      <c r="G141" s="326" t="s">
        <v>230</v>
      </c>
      <c r="H141" s="26" t="s">
        <v>19</v>
      </c>
      <c r="I141" s="19">
        <f>K141/1.05</f>
        <v>104.76190476190476</v>
      </c>
      <c r="J141" s="19">
        <f>K141-I141</f>
        <v>5.2380952380952408</v>
      </c>
      <c r="K141" s="43">
        <v>110</v>
      </c>
      <c r="L141" s="20">
        <v>2</v>
      </c>
      <c r="M141" s="19">
        <f>+L141*I141</f>
        <v>209.52380952380952</v>
      </c>
      <c r="N141" s="19">
        <f>+L141*J141</f>
        <v>10.476190476190482</v>
      </c>
      <c r="O141" s="19">
        <f>+L141*K141</f>
        <v>220</v>
      </c>
    </row>
    <row r="142" spans="1:15" ht="32.25" customHeight="1" x14ac:dyDescent="0.25">
      <c r="A142" s="130"/>
      <c r="B142" s="131"/>
      <c r="C142" s="131"/>
      <c r="D142" s="180"/>
      <c r="E142" s="132"/>
      <c r="F142" s="132"/>
      <c r="G142" s="133"/>
      <c r="H142" s="132"/>
      <c r="I142" s="120"/>
      <c r="J142" s="120"/>
      <c r="K142" s="134"/>
      <c r="L142" s="174" t="s">
        <v>240</v>
      </c>
      <c r="M142" s="50">
        <f>SUM(M120:M141)</f>
        <v>8039.9619047619044</v>
      </c>
      <c r="N142" s="50">
        <f>SUM(N120:N141)</f>
        <v>401.99809523809517</v>
      </c>
      <c r="O142" s="50">
        <f>SUM(O120:O141)</f>
        <v>8441.9600000000009</v>
      </c>
    </row>
    <row r="143" spans="1:15" x14ac:dyDescent="0.25">
      <c r="M143" s="53"/>
    </row>
  </sheetData>
  <mergeCells count="33">
    <mergeCell ref="A25:O25"/>
    <mergeCell ref="C26:C27"/>
    <mergeCell ref="C28:C29"/>
    <mergeCell ref="C30:C31"/>
    <mergeCell ref="C60:C61"/>
    <mergeCell ref="A40:O40"/>
    <mergeCell ref="A53:O53"/>
    <mergeCell ref="A39:L39"/>
    <mergeCell ref="C32:C33"/>
    <mergeCell ref="A52:L52"/>
    <mergeCell ref="C15:C16"/>
    <mergeCell ref="A13:L13"/>
    <mergeCell ref="A24:L24"/>
    <mergeCell ref="C17:C18"/>
    <mergeCell ref="C21:C22"/>
    <mergeCell ref="A1:O1"/>
    <mergeCell ref="A2:O2"/>
    <mergeCell ref="A4:O4"/>
    <mergeCell ref="C7:C8"/>
    <mergeCell ref="A14:O14"/>
    <mergeCell ref="C5:C6"/>
    <mergeCell ref="A73:L73"/>
    <mergeCell ref="A94:L94"/>
    <mergeCell ref="A118:L118"/>
    <mergeCell ref="A74:O74"/>
    <mergeCell ref="C75:C76"/>
    <mergeCell ref="C79:C80"/>
    <mergeCell ref="A79:A80"/>
    <mergeCell ref="A95:O95"/>
    <mergeCell ref="A119:O119"/>
    <mergeCell ref="C120:C121"/>
    <mergeCell ref="A124:A125"/>
    <mergeCell ref="C100:C101"/>
  </mergeCells>
  <pageMargins left="0.7" right="0.7" top="0.75" bottom="0.75" header="0.3" footer="0.3"/>
  <pageSetup paperSize="9" orientation="portrait" verticalDpi="0" r:id="rId1"/>
  <ignoredErrors>
    <ignoredError sqref="J2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K8" sqref="K8"/>
    </sheetView>
  </sheetViews>
  <sheetFormatPr defaultRowHeight="15" x14ac:dyDescent="0.25"/>
  <sheetData>
    <row r="1" spans="1:8" ht="146.25" x14ac:dyDescent="0.25">
      <c r="A1" s="33">
        <v>6744</v>
      </c>
      <c r="B1" s="33">
        <v>4507</v>
      </c>
      <c r="C1" s="34" t="s">
        <v>159</v>
      </c>
      <c r="D1" s="34" t="s">
        <v>160</v>
      </c>
      <c r="E1" s="35" t="s">
        <v>28</v>
      </c>
      <c r="F1" s="36" t="s">
        <v>161</v>
      </c>
      <c r="G1" s="35" t="s">
        <v>136</v>
      </c>
      <c r="H1" s="37">
        <v>120</v>
      </c>
    </row>
    <row r="2" spans="1:8" ht="157.5" x14ac:dyDescent="0.25">
      <c r="A2" s="33">
        <v>6748</v>
      </c>
      <c r="B2" s="33">
        <v>4510</v>
      </c>
      <c r="C2" s="34" t="s">
        <v>162</v>
      </c>
      <c r="D2" s="34" t="s">
        <v>160</v>
      </c>
      <c r="E2" s="35" t="s">
        <v>28</v>
      </c>
      <c r="F2" s="36" t="s">
        <v>161</v>
      </c>
      <c r="G2" s="35" t="s">
        <v>136</v>
      </c>
      <c r="H2" s="37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Windows korisnik</cp:lastModifiedBy>
  <cp:revision/>
  <dcterms:created xsi:type="dcterms:W3CDTF">2021-07-05T07:08:12Z</dcterms:created>
  <dcterms:modified xsi:type="dcterms:W3CDTF">2022-08-22T08:07:06Z</dcterms:modified>
  <cp:category/>
  <cp:contentStatus/>
</cp:coreProperties>
</file>